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rno\Downloads\"/>
    </mc:Choice>
  </mc:AlternateContent>
  <bookViews>
    <workbookView xWindow="0" yWindow="0" windowWidth="28800" windowHeight="12435"/>
  </bookViews>
  <sheets>
    <sheet name="Gegevens" sheetId="1" r:id="rId1"/>
    <sheet name="resultaten" sheetId="2" r:id="rId2"/>
    <sheet name="Kralic-matrix" sheetId="3" r:id="rId3"/>
  </sheets>
  <definedNames>
    <definedName name="_xlnm.Print_Area" localSheetId="0">Gegevens!$B$2:$H$44</definedName>
    <definedName name="_xlnm.Print_Area" localSheetId="2">'Kralic-matrix'!$A$1:$R$48</definedName>
    <definedName name="_xlnm.Print_Area" localSheetId="1">resultaten!$A$1:$F$37</definedName>
  </definedNames>
  <calcPr calcId="152511"/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K4" i="1"/>
  <c r="L4" i="1"/>
  <c r="M4" i="1"/>
  <c r="N4" i="1"/>
  <c r="O4" i="1"/>
  <c r="K5" i="1"/>
  <c r="L5" i="1"/>
  <c r="M5" i="1"/>
  <c r="N5" i="1"/>
  <c r="O5" i="1"/>
  <c r="K6" i="1"/>
  <c r="L6" i="1"/>
  <c r="M6" i="1"/>
  <c r="N6" i="1"/>
  <c r="O6" i="1"/>
  <c r="K7" i="1"/>
  <c r="L7" i="1"/>
  <c r="M7" i="1"/>
  <c r="N7" i="1"/>
  <c r="O7" i="1"/>
  <c r="K8" i="1"/>
  <c r="L8" i="1"/>
  <c r="M8" i="1"/>
  <c r="N8" i="1"/>
  <c r="O8" i="1"/>
  <c r="K9" i="1"/>
  <c r="L9" i="1"/>
  <c r="M9" i="1"/>
  <c r="N9" i="1"/>
  <c r="O9" i="1"/>
  <c r="K10" i="1"/>
  <c r="L10" i="1"/>
  <c r="M10" i="1"/>
  <c r="N10" i="1"/>
  <c r="O10" i="1"/>
  <c r="K11" i="1"/>
  <c r="L11" i="1"/>
  <c r="M11" i="1"/>
  <c r="N11" i="1"/>
  <c r="O11" i="1"/>
  <c r="K12" i="1"/>
  <c r="L12" i="1"/>
  <c r="M12" i="1"/>
  <c r="N12" i="1"/>
  <c r="O12" i="1"/>
  <c r="K13" i="1"/>
  <c r="L13" i="1"/>
  <c r="M13" i="1"/>
  <c r="N13" i="1"/>
  <c r="O13" i="1"/>
  <c r="K14" i="1"/>
  <c r="L14" i="1"/>
  <c r="M14" i="1"/>
  <c r="N14" i="1"/>
  <c r="O14" i="1"/>
  <c r="K15" i="1"/>
  <c r="L15" i="1"/>
  <c r="M15" i="1"/>
  <c r="N15" i="1"/>
  <c r="O15" i="1"/>
  <c r="K16" i="1"/>
  <c r="L16" i="1"/>
  <c r="M16" i="1"/>
  <c r="N16" i="1"/>
  <c r="O16" i="1"/>
  <c r="K17" i="1"/>
  <c r="L17" i="1"/>
  <c r="M17" i="1"/>
  <c r="N17" i="1"/>
  <c r="O17" i="1"/>
  <c r="K18" i="1"/>
  <c r="L18" i="1"/>
  <c r="M18" i="1"/>
  <c r="N18" i="1"/>
  <c r="O18" i="1"/>
  <c r="K19" i="1"/>
  <c r="L19" i="1"/>
  <c r="M19" i="1"/>
  <c r="N19" i="1"/>
  <c r="O19" i="1"/>
  <c r="K20" i="1"/>
  <c r="L20" i="1"/>
  <c r="M20" i="1"/>
  <c r="N20" i="1"/>
  <c r="O20" i="1"/>
  <c r="K21" i="1"/>
  <c r="L21" i="1"/>
  <c r="M21" i="1"/>
  <c r="N21" i="1"/>
  <c r="O21" i="1"/>
  <c r="K22" i="1"/>
  <c r="L22" i="1"/>
  <c r="M22" i="1"/>
  <c r="N22" i="1"/>
  <c r="O22" i="1"/>
  <c r="K3" i="1"/>
  <c r="O3" i="1"/>
  <c r="N3" i="1"/>
  <c r="M3" i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2" i="2"/>
  <c r="A17" i="2"/>
  <c r="A18" i="2"/>
  <c r="A19" i="2"/>
  <c r="A20" i="2"/>
  <c r="A21" i="2"/>
  <c r="A22" i="2"/>
  <c r="K23" i="1"/>
  <c r="L23" i="1"/>
  <c r="M23" i="1"/>
  <c r="N23" i="1"/>
  <c r="O23" i="1"/>
  <c r="A23" i="2"/>
  <c r="K24" i="1"/>
  <c r="L24" i="1"/>
  <c r="M24" i="1"/>
  <c r="N24" i="1"/>
  <c r="O24" i="1"/>
  <c r="A24" i="2"/>
  <c r="K25" i="1"/>
  <c r="L25" i="1"/>
  <c r="M25" i="1"/>
  <c r="N25" i="1"/>
  <c r="O25" i="1"/>
  <c r="A25" i="2"/>
  <c r="K26" i="1"/>
  <c r="L26" i="1"/>
  <c r="M26" i="1"/>
  <c r="N26" i="1"/>
  <c r="O26" i="1"/>
  <c r="A26" i="2"/>
  <c r="K27" i="1"/>
  <c r="L27" i="1"/>
  <c r="M27" i="1"/>
  <c r="N27" i="1"/>
  <c r="O27" i="1"/>
  <c r="A27" i="2"/>
  <c r="K28" i="1"/>
  <c r="L28" i="1"/>
  <c r="M28" i="1"/>
  <c r="N28" i="1"/>
  <c r="O28" i="1"/>
  <c r="A28" i="2"/>
  <c r="K29" i="1"/>
  <c r="L29" i="1"/>
  <c r="M29" i="1"/>
  <c r="N29" i="1"/>
  <c r="O29" i="1"/>
  <c r="A29" i="2"/>
  <c r="K30" i="1"/>
  <c r="L30" i="1"/>
  <c r="M30" i="1"/>
  <c r="N30" i="1"/>
  <c r="O30" i="1"/>
  <c r="A30" i="2"/>
  <c r="K31" i="1"/>
  <c r="L31" i="1"/>
  <c r="M31" i="1"/>
  <c r="N31" i="1"/>
  <c r="O31" i="1"/>
  <c r="A31" i="2"/>
  <c r="K32" i="1"/>
  <c r="L32" i="1"/>
  <c r="M32" i="1"/>
  <c r="N32" i="1"/>
  <c r="O32" i="1"/>
  <c r="A2" i="2"/>
  <c r="L3" i="1"/>
  <c r="K19" i="3"/>
  <c r="K18" i="3"/>
  <c r="Q22" i="1" l="1"/>
  <c r="C21" i="2" s="1"/>
  <c r="Q17" i="1"/>
  <c r="C16" i="2" s="1"/>
  <c r="Q10" i="1"/>
  <c r="C9" i="2" s="1"/>
  <c r="Q31" i="1"/>
  <c r="C30" i="2" s="1"/>
  <c r="Q30" i="1"/>
  <c r="C29" i="2" s="1"/>
  <c r="Q28" i="1"/>
  <c r="C27" i="2" s="1"/>
  <c r="Q27" i="1"/>
  <c r="C26" i="2" s="1"/>
  <c r="Q26" i="1"/>
  <c r="C25" i="2" s="1"/>
  <c r="Q25" i="1"/>
  <c r="C24" i="2" s="1"/>
  <c r="Q24" i="1"/>
  <c r="C23" i="2" s="1"/>
  <c r="Q23" i="1"/>
  <c r="C22" i="2" s="1"/>
  <c r="Q21" i="1"/>
  <c r="C20" i="2" s="1"/>
  <c r="Q18" i="1"/>
  <c r="C17" i="2" s="1"/>
  <c r="Q14" i="1"/>
  <c r="C13" i="2" s="1"/>
  <c r="Q13" i="1"/>
  <c r="C12" i="2" s="1"/>
  <c r="Q11" i="1"/>
  <c r="C10" i="2" s="1"/>
  <c r="Q32" i="1"/>
  <c r="C31" i="2" s="1"/>
  <c r="Q29" i="1"/>
  <c r="C28" i="2" s="1"/>
  <c r="Q20" i="1"/>
  <c r="C19" i="2" s="1"/>
  <c r="Q19" i="1"/>
  <c r="C18" i="2" s="1"/>
  <c r="Q16" i="1"/>
  <c r="C15" i="2" s="1"/>
  <c r="Q15" i="1"/>
  <c r="C14" i="2" s="1"/>
  <c r="Q12" i="1"/>
  <c r="C11" i="2" s="1"/>
  <c r="Q4" i="1"/>
  <c r="C3" i="2" s="1"/>
  <c r="Q9" i="1"/>
  <c r="C8" i="2" s="1"/>
  <c r="Q8" i="1"/>
  <c r="C7" i="2" s="1"/>
  <c r="Q7" i="1"/>
  <c r="C6" i="2" s="1"/>
  <c r="Q6" i="1"/>
  <c r="C5" i="2" s="1"/>
  <c r="Q5" i="1"/>
  <c r="C4" i="2" s="1"/>
  <c r="Q3" i="1"/>
  <c r="C2" i="2" s="1"/>
  <c r="C33" i="2"/>
  <c r="E9" i="2" s="1"/>
  <c r="E2" i="2" l="1"/>
  <c r="E10" i="2"/>
  <c r="E4" i="2"/>
  <c r="E28" i="2"/>
  <c r="E30" i="2"/>
  <c r="E23" i="2"/>
  <c r="E7" i="2"/>
  <c r="E26" i="2"/>
  <c r="E31" i="2"/>
  <c r="E6" i="2"/>
  <c r="E24" i="2"/>
  <c r="E19" i="2"/>
  <c r="E5" i="2"/>
  <c r="E22" i="2"/>
  <c r="E20" i="2"/>
  <c r="E18" i="2"/>
  <c r="E12" i="2"/>
  <c r="E11" i="2"/>
  <c r="E14" i="2"/>
  <c r="E29" i="2"/>
  <c r="E8" i="2"/>
  <c r="E21" i="2"/>
  <c r="E15" i="2"/>
  <c r="E16" i="2"/>
  <c r="E27" i="2"/>
  <c r="E13" i="2"/>
  <c r="E17" i="2"/>
  <c r="E25" i="2"/>
  <c r="E3" i="2"/>
  <c r="E32" i="2" l="1"/>
</calcChain>
</file>

<file path=xl/comments1.xml><?xml version="1.0" encoding="utf-8"?>
<comments xmlns="http://schemas.openxmlformats.org/spreadsheetml/2006/main">
  <authors>
    <author>Nevi-Opleidingen</author>
  </authors>
  <commentList>
    <comment ref="A1" authorId="0" shapeId="0">
      <text>
        <r>
          <rPr>
            <b/>
            <sz val="8"/>
            <color indexed="81"/>
            <rFont val="Tahoma"/>
          </rPr>
          <t>J. Baaijens</t>
        </r>
        <r>
          <rPr>
            <sz val="8"/>
            <color indexed="81"/>
            <rFont val="Tahoma"/>
          </rPr>
          <t xml:space="preserve">
Vul in de kolom
Productgroep/leverancier
desbetreffende naam in.
Maximaal 30 records.</t>
        </r>
      </text>
    </comment>
    <comment ref="B1" authorId="0" shapeId="0">
      <text>
        <r>
          <rPr>
            <b/>
            <sz val="8"/>
            <color indexed="81"/>
            <rFont val="Tahoma"/>
          </rPr>
          <t>J. Baaijens:</t>
        </r>
        <r>
          <rPr>
            <sz val="8"/>
            <color indexed="81"/>
            <rFont val="Tahoma"/>
          </rPr>
          <t xml:space="preserve">
Klik in onderstaande cellen om een keuze te maken.
</t>
        </r>
      </text>
    </comment>
    <comment ref="C1" authorId="0" shapeId="0">
      <text>
        <r>
          <rPr>
            <b/>
            <sz val="8"/>
            <color indexed="81"/>
            <rFont val="Tahoma"/>
          </rPr>
          <t>J. Baaijens</t>
        </r>
        <r>
          <rPr>
            <sz val="8"/>
            <color indexed="81"/>
            <rFont val="Tahoma"/>
          </rPr>
          <t xml:space="preserve">
Klik in onderstaande cellen om een keuze te maken.
</t>
        </r>
      </text>
    </comment>
    <comment ref="D1" authorId="0" shapeId="0">
      <text>
        <r>
          <rPr>
            <b/>
            <sz val="8"/>
            <color indexed="81"/>
            <rFont val="Tahoma"/>
          </rPr>
          <t>Nevi Inkoop Academie:</t>
        </r>
        <r>
          <rPr>
            <sz val="8"/>
            <color indexed="81"/>
            <rFont val="Tahoma"/>
          </rPr>
          <t xml:space="preserve">
Klik in onderstaande cellen om een keuze te maken.
</t>
        </r>
      </text>
    </comment>
    <comment ref="E1" authorId="0" shapeId="0">
      <text>
        <r>
          <rPr>
            <b/>
            <sz val="8"/>
            <color indexed="81"/>
            <rFont val="Tahoma"/>
          </rPr>
          <t>J. Baaijens:</t>
        </r>
        <r>
          <rPr>
            <sz val="8"/>
            <color indexed="81"/>
            <rFont val="Tahoma"/>
          </rPr>
          <t xml:space="preserve">
Klik in onderstaande cellen om een keuze te maken.
</t>
        </r>
      </text>
    </comment>
    <comment ref="F1" authorId="0" shapeId="0">
      <text>
        <r>
          <rPr>
            <b/>
            <sz val="8"/>
            <color indexed="81"/>
            <rFont val="Tahoma"/>
          </rPr>
          <t>J. Baaijens</t>
        </r>
        <r>
          <rPr>
            <sz val="8"/>
            <color indexed="81"/>
            <rFont val="Tahoma"/>
          </rPr>
          <t xml:space="preserve">
Klik in onderstaande cellen om een keuze te maken.
</t>
        </r>
      </text>
    </comment>
    <comment ref="L2" authorId="0" shapeId="0">
      <text>
        <r>
          <rPr>
            <b/>
            <sz val="8"/>
            <color indexed="81"/>
            <rFont val="Tahoma"/>
          </rPr>
          <t>J.Baaijens</t>
        </r>
        <r>
          <rPr>
            <sz val="8"/>
            <color indexed="81"/>
            <rFont val="Tahoma"/>
          </rPr>
          <t xml:space="preserve">
Klik in onderstaande cellen om een keuze te maken.
</t>
        </r>
      </text>
    </comment>
    <comment ref="M2" authorId="0" shapeId="0">
      <text>
        <r>
          <rPr>
            <b/>
            <sz val="8"/>
            <color indexed="81"/>
            <rFont val="Tahoma"/>
          </rPr>
          <t>J.Baaijens:</t>
        </r>
        <r>
          <rPr>
            <sz val="8"/>
            <color indexed="81"/>
            <rFont val="Tahoma"/>
          </rPr>
          <t xml:space="preserve">
Klik in onderstaande cellen om een keuze te maken.
</t>
        </r>
      </text>
    </comment>
    <comment ref="N2" authorId="0" shapeId="0">
      <text>
        <r>
          <rPr>
            <b/>
            <sz val="8"/>
            <color indexed="81"/>
            <rFont val="Tahoma"/>
          </rPr>
          <t>J.Baaijens</t>
        </r>
        <r>
          <rPr>
            <sz val="8"/>
            <color indexed="81"/>
            <rFont val="Tahoma"/>
          </rPr>
          <t xml:space="preserve">
Klik in onderstaande cellen om een keuze te maken.
</t>
        </r>
      </text>
    </comment>
  </commentList>
</comments>
</file>

<file path=xl/sharedStrings.xml><?xml version="1.0" encoding="utf-8"?>
<sst xmlns="http://schemas.openxmlformats.org/spreadsheetml/2006/main" count="62" uniqueCount="28">
  <si>
    <t>Omzet</t>
  </si>
  <si>
    <t xml:space="preserve"> Toeleverings-
risico</t>
  </si>
  <si>
    <t xml:space="preserve">Omzet </t>
  </si>
  <si>
    <t>Omzet in %</t>
  </si>
  <si>
    <t>Totaal omzet</t>
  </si>
  <si>
    <t>2 t/m 4</t>
  </si>
  <si>
    <t>meer dan 4</t>
  </si>
  <si>
    <t>2 t/m 5</t>
  </si>
  <si>
    <t>meer dan 5</t>
  </si>
  <si>
    <t>minder dan 1 mnd</t>
  </si>
  <si>
    <t>1 t/m 6 mnd</t>
  </si>
  <si>
    <t>meer dan 6 mnd</t>
  </si>
  <si>
    <t>geen</t>
  </si>
  <si>
    <t>enkele</t>
  </si>
  <si>
    <t>meerdere</t>
  </si>
  <si>
    <t>beperkt</t>
  </si>
  <si>
    <t>redelijk</t>
  </si>
  <si>
    <t>hoog</t>
  </si>
  <si>
    <t>Aantal huidige leveranciers</t>
  </si>
  <si>
    <t>Aantal leveranciers op de markt</t>
  </si>
  <si>
    <t>Tijd switchen leveranciers</t>
  </si>
  <si>
    <t>Alternatieve producten</t>
  </si>
  <si>
    <t>Kosten om te switchen</t>
  </si>
  <si>
    <t xml:space="preserve"> Toeleveringsrisico</t>
  </si>
  <si>
    <t>Productgroep / leverancier</t>
  </si>
  <si>
    <t>Vul jouw eigen gegevens hiernaast in de tabel in.</t>
  </si>
  <si>
    <t>Klik vervolgens op de pijlen voor vervolgstappen</t>
  </si>
  <si>
    <t>Meer info? Contacteer ons op info@spicenscan.nl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</si>
</sst>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\ #,##0_-"/>
    <numFmt numFmtId="165" formatCode="0.0%"/>
  </numFmts>
  <fonts count="18">
    <font>
      <sz val="10"/>
      <name val="Syntax"/>
    </font>
    <font>
      <sz val="10"/>
      <name val="Syntax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12"/>
      <name val="Arial"/>
      <family val="2"/>
    </font>
    <font>
      <b/>
      <sz val="11"/>
      <name val="Arial"/>
      <family val="2"/>
    </font>
    <font>
      <b/>
      <i/>
      <sz val="10"/>
      <name val="Arial"/>
      <family val="2"/>
    </font>
    <font>
      <sz val="10"/>
      <name val="Syntax"/>
    </font>
    <font>
      <b/>
      <sz val="10"/>
      <name val="Arial"/>
      <family val="2"/>
    </font>
    <font>
      <sz val="10"/>
      <name val="Arial"/>
      <family val="2"/>
    </font>
    <font>
      <sz val="10"/>
      <name val="Syntax"/>
    </font>
    <font>
      <sz val="8"/>
      <name val="Syntax"/>
    </font>
    <font>
      <sz val="10"/>
      <color indexed="10"/>
      <name val="Syntax"/>
    </font>
    <font>
      <u/>
      <sz val="10"/>
      <color theme="10"/>
      <name val="Syntax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45">
    <xf numFmtId="0" fontId="0" fillId="0" borderId="0" xfId="0"/>
    <xf numFmtId="0" fontId="11" fillId="0" borderId="0" xfId="0" applyFont="1" applyFill="1"/>
    <xf numFmtId="0" fontId="10" fillId="0" borderId="1" xfId="0" applyFont="1" applyFill="1" applyBorder="1" applyAlignment="1" applyProtection="1">
      <alignment horizontal="center"/>
      <protection hidden="1"/>
    </xf>
    <xf numFmtId="0" fontId="0" fillId="2" borderId="0" xfId="0" applyFill="1" applyBorder="1" applyProtection="1">
      <protection hidden="1"/>
    </xf>
    <xf numFmtId="0" fontId="14" fillId="2" borderId="0" xfId="0" applyFont="1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10" fillId="3" borderId="2" xfId="0" applyFont="1" applyFill="1" applyBorder="1" applyAlignment="1" applyProtection="1">
      <alignment horizontal="center" vertical="center" wrapText="1"/>
      <protection hidden="1"/>
    </xf>
    <xf numFmtId="0" fontId="10" fillId="2" borderId="0" xfId="0" applyFont="1" applyFill="1" applyBorder="1" applyAlignment="1" applyProtection="1">
      <alignment horizontal="center" vertical="center" wrapText="1"/>
      <protection hidden="1"/>
    </xf>
    <xf numFmtId="0" fontId="2" fillId="4" borderId="1" xfId="0" applyFont="1" applyFill="1" applyBorder="1" applyAlignment="1" applyProtection="1">
      <alignment horizontal="center"/>
      <protection hidden="1"/>
    </xf>
    <xf numFmtId="164" fontId="2" fillId="4" borderId="1" xfId="0" applyNumberFormat="1" applyFont="1" applyFill="1" applyBorder="1" applyAlignment="1" applyProtection="1">
      <alignment horizontal="center" vertical="center"/>
      <protection hidden="1"/>
    </xf>
    <xf numFmtId="164" fontId="2" fillId="2" borderId="0" xfId="0" applyNumberFormat="1" applyFont="1" applyFill="1" applyBorder="1" applyAlignment="1" applyProtection="1">
      <alignment horizontal="center" vertical="center"/>
      <protection hidden="1"/>
    </xf>
    <xf numFmtId="0" fontId="12" fillId="2" borderId="0" xfId="0" applyFont="1" applyFill="1" applyBorder="1" applyAlignment="1" applyProtection="1">
      <alignment horizontal="center" vertical="center"/>
      <protection hidden="1"/>
    </xf>
    <xf numFmtId="0" fontId="16" fillId="2" borderId="0" xfId="0" applyFont="1" applyFill="1" applyBorder="1" applyProtection="1">
      <protection hidden="1"/>
    </xf>
    <xf numFmtId="0" fontId="0" fillId="2" borderId="0" xfId="0" quotePrefix="1" applyNumberFormat="1" applyFill="1" applyBorder="1" applyProtection="1">
      <protection hidden="1"/>
    </xf>
    <xf numFmtId="0" fontId="14" fillId="0" borderId="0" xfId="0" applyFont="1" applyFill="1" applyBorder="1" applyProtection="1">
      <protection hidden="1"/>
    </xf>
    <xf numFmtId="0" fontId="2" fillId="4" borderId="1" xfId="0" applyFont="1" applyFill="1" applyBorder="1" applyAlignment="1" applyProtection="1">
      <alignment horizontal="center"/>
      <protection locked="0" hidden="1"/>
    </xf>
    <xf numFmtId="0" fontId="2" fillId="4" borderId="1" xfId="0" applyFont="1" applyFill="1" applyBorder="1" applyAlignment="1" applyProtection="1">
      <alignment horizontal="center" vertical="center"/>
      <protection locked="0" hidden="1"/>
    </xf>
    <xf numFmtId="164" fontId="2" fillId="4" borderId="1" xfId="0" applyNumberFormat="1" applyFont="1" applyFill="1" applyBorder="1" applyAlignment="1" applyProtection="1">
      <alignment horizontal="center" vertical="center"/>
      <protection locked="0" hidden="1"/>
    </xf>
    <xf numFmtId="0" fontId="10" fillId="3" borderId="1" xfId="0" applyFont="1" applyFill="1" applyBorder="1" applyAlignment="1" applyProtection="1">
      <alignment horizontal="center" vertical="center" wrapText="1"/>
      <protection hidden="1"/>
    </xf>
    <xf numFmtId="0" fontId="3" fillId="4" borderId="1" xfId="0" applyFont="1" applyFill="1" applyBorder="1" applyAlignment="1" applyProtection="1">
      <protection hidden="1"/>
    </xf>
    <xf numFmtId="0" fontId="2" fillId="4" borderId="1" xfId="0" applyNumberFormat="1" applyFont="1" applyFill="1" applyBorder="1" applyAlignment="1" applyProtection="1">
      <alignment horizontal="center" vertical="center"/>
      <protection hidden="1"/>
    </xf>
    <xf numFmtId="165" fontId="2" fillId="4" borderId="1" xfId="0" applyNumberFormat="1" applyFont="1" applyFill="1" applyBorder="1" applyAlignment="1" applyProtection="1">
      <alignment horizontal="center" vertical="center"/>
      <protection hidden="1"/>
    </xf>
    <xf numFmtId="0" fontId="2" fillId="4" borderId="3" xfId="0" applyNumberFormat="1" applyFont="1" applyFill="1" applyBorder="1" applyAlignment="1" applyProtection="1">
      <alignment horizontal="center" vertical="center"/>
      <protection hidden="1"/>
    </xf>
    <xf numFmtId="164" fontId="2" fillId="4" borderId="3" xfId="0" applyNumberFormat="1" applyFont="1" applyFill="1" applyBorder="1" applyAlignment="1" applyProtection="1">
      <alignment horizontal="center" vertical="center"/>
      <protection hidden="1"/>
    </xf>
    <xf numFmtId="165" fontId="2" fillId="4" borderId="3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 applyProtection="1">
      <protection hidden="1"/>
    </xf>
    <xf numFmtId="0" fontId="0" fillId="0" borderId="0" xfId="0" applyFill="1" applyProtection="1">
      <protection hidden="1"/>
    </xf>
    <xf numFmtId="0" fontId="9" fillId="2" borderId="0" xfId="0" applyFont="1" applyFill="1"/>
    <xf numFmtId="0" fontId="8" fillId="2" borderId="0" xfId="0" applyFont="1" applyFill="1" applyAlignment="1">
      <alignment horizontal="right"/>
    </xf>
    <xf numFmtId="0" fontId="11" fillId="2" borderId="0" xfId="0" applyFont="1" applyFill="1"/>
    <xf numFmtId="1" fontId="9" fillId="2" borderId="0" xfId="0" applyNumberFormat="1" applyFont="1" applyFill="1"/>
    <xf numFmtId="0" fontId="13" fillId="2" borderId="0" xfId="0" applyFont="1" applyFill="1"/>
    <xf numFmtId="1" fontId="11" fillId="2" borderId="0" xfId="0" applyNumberFormat="1" applyFont="1" applyFill="1"/>
    <xf numFmtId="9" fontId="11" fillId="2" borderId="0" xfId="1" applyFont="1" applyFill="1"/>
    <xf numFmtId="9" fontId="11" fillId="2" borderId="0" xfId="0" applyNumberFormat="1" applyFont="1" applyFill="1"/>
    <xf numFmtId="0" fontId="17" fillId="0" borderId="0" xfId="2" applyFill="1" applyBorder="1" applyProtection="1">
      <protection hidden="1"/>
    </xf>
    <xf numFmtId="0" fontId="8" fillId="3" borderId="4" xfId="0" applyFont="1" applyFill="1" applyBorder="1" applyAlignment="1" applyProtection="1">
      <alignment horizontal="center"/>
      <protection hidden="1"/>
    </xf>
    <xf numFmtId="0" fontId="8" fillId="3" borderId="5" xfId="0" applyFont="1" applyFill="1" applyBorder="1" applyAlignment="1" applyProtection="1">
      <alignment horizontal="center"/>
      <protection hidden="1"/>
    </xf>
    <xf numFmtId="9" fontId="5" fillId="3" borderId="6" xfId="0" applyNumberFormat="1" applyFont="1" applyFill="1" applyBorder="1" applyAlignment="1" applyProtection="1">
      <alignment horizontal="center" vertical="center"/>
      <protection hidden="1"/>
    </xf>
    <xf numFmtId="9" fontId="5" fillId="3" borderId="7" xfId="0" applyNumberFormat="1" applyFont="1" applyFill="1" applyBorder="1" applyAlignment="1" applyProtection="1">
      <alignment horizontal="center" vertical="center"/>
      <protection hidden="1"/>
    </xf>
    <xf numFmtId="164" fontId="4" fillId="3" borderId="8" xfId="0" applyNumberFormat="1" applyFont="1" applyFill="1" applyBorder="1" applyAlignment="1" applyProtection="1">
      <alignment horizontal="center"/>
      <protection hidden="1"/>
    </xf>
    <xf numFmtId="164" fontId="4" fillId="3" borderId="9" xfId="0" applyNumberFormat="1" applyFont="1" applyFill="1" applyBorder="1" applyAlignment="1" applyProtection="1">
      <alignment horizontal="center"/>
      <protection hidden="1"/>
    </xf>
    <xf numFmtId="0" fontId="2" fillId="4" borderId="1" xfId="0" applyFont="1" applyFill="1" applyBorder="1" applyAlignment="1" applyProtection="1">
      <alignment horizontal="center"/>
      <protection locked="0" hidden="1"/>
    </xf>
    <xf numFmtId="0" fontId="2" fillId="4" borderId="1" xfId="0" applyFont="1" applyFill="1" applyBorder="1" applyAlignment="1" applyProtection="1">
      <alignment horizontal="center" vertical="center"/>
      <protection locked="0" hidden="1"/>
    </xf>
    <xf numFmtId="164" fontId="2" fillId="4" borderId="1" xfId="0" applyNumberFormat="1" applyFont="1" applyFill="1" applyBorder="1" applyAlignment="1" applyProtection="1">
      <alignment horizontal="center" vertical="center"/>
      <protection locked="0" hidden="1"/>
    </xf>
  </cellXfs>
  <cellStyles count="3">
    <cellStyle name="Hyperlink" xfId="2" builtinId="8"/>
    <cellStyle name="Procent" xfId="1" builtinId="5"/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567599413119591E-3"/>
          <c:y val="4.4342573858248906E-2"/>
          <c:w val="0.72104281088000488"/>
          <c:h val="0.82874741486796233"/>
        </c:manualLayout>
      </c:layout>
      <c:bubbleChart>
        <c:varyColors val="0"/>
        <c:ser>
          <c:idx val="0"/>
          <c:order val="0"/>
          <c:tx>
            <c:strRef>
              <c:f>resultaten!$A$2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Syntax"/>
                      <a:ea typeface="Syntax"/>
                      <a:cs typeface="Syntax"/>
                    </a:defRPr>
                  </a:pPr>
                  <a:endParaRPr lang="nl-NL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550" b="0" i="0" u="none" strike="noStrike" baseline="0">
                    <a:solidFill>
                      <a:srgbClr val="000000"/>
                    </a:solidFill>
                    <a:latin typeface="Syntax"/>
                    <a:ea typeface="Syntax"/>
                    <a:cs typeface="Syntax"/>
                  </a:defRPr>
                </a:pPr>
                <a:endParaRPr lang="nl-NL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resultaten!$C$2</c:f>
              <c:numCache>
                <c:formatCode>General</c:formatCode>
                <c:ptCount val="1"/>
                <c:pt idx="0">
                  <c:v>3</c:v>
                </c:pt>
              </c:numCache>
            </c:numRef>
          </c:xVal>
          <c:yVal>
            <c:numRef>
              <c:f>resultaten!$D$2</c:f>
              <c:numCache>
                <c:formatCode>"€"\ #,##0_-</c:formatCode>
                <c:ptCount val="1"/>
                <c:pt idx="0">
                  <c:v>159874</c:v>
                </c:pt>
              </c:numCache>
            </c:numRef>
          </c:yVal>
          <c:bubbleSize>
            <c:numRef>
              <c:f>resultaten!$E$2</c:f>
              <c:numCache>
                <c:formatCode>0.0%</c:formatCode>
                <c:ptCount val="1"/>
                <c:pt idx="0">
                  <c:v>0.31839545610247666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1-6B40-4268-839E-7CB16D2F44DA}"/>
            </c:ext>
          </c:extLst>
        </c:ser>
        <c:ser>
          <c:idx val="1"/>
          <c:order val="1"/>
          <c:tx>
            <c:strRef>
              <c:f>resultaten!$A$3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Syntax"/>
                    <a:ea typeface="Syntax"/>
                    <a:cs typeface="Syntax"/>
                  </a:defRPr>
                </a:pPr>
                <a:endParaRPr lang="nl-NL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resultaten!$C$3</c:f>
              <c:numCache>
                <c:formatCode>General</c:formatCode>
                <c:ptCount val="1"/>
                <c:pt idx="0">
                  <c:v>4</c:v>
                </c:pt>
              </c:numCache>
            </c:numRef>
          </c:xVal>
          <c:yVal>
            <c:numRef>
              <c:f>resultaten!$D$3</c:f>
              <c:numCache>
                <c:formatCode>"€"\ #,##0_-</c:formatCode>
                <c:ptCount val="1"/>
                <c:pt idx="0">
                  <c:v>150000</c:v>
                </c:pt>
              </c:numCache>
            </c:numRef>
          </c:yVal>
          <c:bubbleSize>
            <c:numRef>
              <c:f>resultaten!$E$3</c:f>
              <c:numCache>
                <c:formatCode>0.0%</c:formatCode>
                <c:ptCount val="1"/>
                <c:pt idx="0">
                  <c:v>0.29873099075128851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2-6B40-4268-839E-7CB16D2F44DA}"/>
            </c:ext>
          </c:extLst>
        </c:ser>
        <c:ser>
          <c:idx val="2"/>
          <c:order val="2"/>
          <c:tx>
            <c:strRef>
              <c:f>resultaten!$A$4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Syntax"/>
                    <a:ea typeface="Syntax"/>
                    <a:cs typeface="Syntax"/>
                  </a:defRPr>
                </a:pPr>
                <a:endParaRPr lang="nl-NL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resultaten!$C$4</c:f>
              <c:numCache>
                <c:formatCode>General</c:formatCode>
                <c:ptCount val="1"/>
                <c:pt idx="0">
                  <c:v>4</c:v>
                </c:pt>
              </c:numCache>
            </c:numRef>
          </c:xVal>
          <c:yVal>
            <c:numRef>
              <c:f>resultaten!$D$4</c:f>
              <c:numCache>
                <c:formatCode>"€"\ #,##0_-</c:formatCode>
                <c:ptCount val="1"/>
                <c:pt idx="0">
                  <c:v>85000</c:v>
                </c:pt>
              </c:numCache>
            </c:numRef>
          </c:yVal>
          <c:bubbleSize>
            <c:numRef>
              <c:f>resultaten!$E$4</c:f>
              <c:numCache>
                <c:formatCode>0.0%</c:formatCode>
                <c:ptCount val="1"/>
                <c:pt idx="0">
                  <c:v>0.16928089475906349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3-6B40-4268-839E-7CB16D2F44DA}"/>
            </c:ext>
          </c:extLst>
        </c:ser>
        <c:ser>
          <c:idx val="3"/>
          <c:order val="3"/>
          <c:tx>
            <c:strRef>
              <c:f>resultaten!$A$5</c:f>
              <c:strCache>
                <c:ptCount val="1"/>
                <c:pt idx="0">
                  <c:v>7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Syntax"/>
                    <a:ea typeface="Syntax"/>
                    <a:cs typeface="Syntax"/>
                  </a:defRPr>
                </a:pPr>
                <a:endParaRPr lang="nl-NL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resultaten!$C$5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resultaten!$D$5</c:f>
              <c:numCache>
                <c:formatCode>"€"\ #,##0_-</c:formatCode>
                <c:ptCount val="1"/>
                <c:pt idx="0">
                  <c:v>74250</c:v>
                </c:pt>
              </c:numCache>
            </c:numRef>
          </c:yVal>
          <c:bubbleSize>
            <c:numRef>
              <c:f>resultaten!$E$5</c:f>
              <c:numCache>
                <c:formatCode>0.0%</c:formatCode>
                <c:ptCount val="1"/>
                <c:pt idx="0">
                  <c:v>0.14787184042188781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4-6B40-4268-839E-7CB16D2F44DA}"/>
            </c:ext>
          </c:extLst>
        </c:ser>
        <c:ser>
          <c:idx val="4"/>
          <c:order val="4"/>
          <c:tx>
            <c:strRef>
              <c:f>resultaten!$A$6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Syntax"/>
                    <a:ea typeface="Syntax"/>
                    <a:cs typeface="Syntax"/>
                  </a:defRPr>
                </a:pPr>
                <a:endParaRPr lang="nl-NL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resultaten!$C$6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resultaten!$D$6</c:f>
              <c:numCache>
                <c:formatCode>"€"\ #,##0_-</c:formatCode>
                <c:ptCount val="1"/>
                <c:pt idx="0">
                  <c:v>13000</c:v>
                </c:pt>
              </c:numCache>
            </c:numRef>
          </c:yVal>
          <c:bubbleSize>
            <c:numRef>
              <c:f>resultaten!$E$6</c:f>
              <c:numCache>
                <c:formatCode>0.0%</c:formatCode>
                <c:ptCount val="1"/>
                <c:pt idx="0">
                  <c:v>2.5890019198445007E-2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5-6B40-4268-839E-7CB16D2F44DA}"/>
            </c:ext>
          </c:extLst>
        </c:ser>
        <c:ser>
          <c:idx val="5"/>
          <c:order val="5"/>
          <c:tx>
            <c:strRef>
              <c:f>resultaten!$A$7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Syntax"/>
                    <a:ea typeface="Syntax"/>
                    <a:cs typeface="Syntax"/>
                  </a:defRPr>
                </a:pPr>
                <a:endParaRPr lang="nl-NL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resultaten!$C$7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resultaten!$D$7</c:f>
              <c:numCache>
                <c:formatCode>"€"\ #,##0_-</c:formatCode>
                <c:ptCount val="1"/>
                <c:pt idx="0">
                  <c:v>10000</c:v>
                </c:pt>
              </c:numCache>
            </c:numRef>
          </c:yVal>
          <c:bubbleSize>
            <c:numRef>
              <c:f>resultaten!$E$7</c:f>
              <c:numCache>
                <c:formatCode>0.0%</c:formatCode>
                <c:ptCount val="1"/>
                <c:pt idx="0">
                  <c:v>1.9915399383419234E-2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6-6B40-4268-839E-7CB16D2F44DA}"/>
            </c:ext>
          </c:extLst>
        </c:ser>
        <c:ser>
          <c:idx val="6"/>
          <c:order val="6"/>
          <c:tx>
            <c:strRef>
              <c:f>resultaten!$A$8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0066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Syntax"/>
                    <a:ea typeface="Syntax"/>
                    <a:cs typeface="Syntax"/>
                  </a:defRPr>
                </a:pPr>
                <a:endParaRPr lang="nl-NL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resultaten!$C$8</c:f>
              <c:numCache>
                <c:formatCode>General</c:formatCode>
                <c:ptCount val="1"/>
                <c:pt idx="0">
                  <c:v>2</c:v>
                </c:pt>
              </c:numCache>
            </c:numRef>
          </c:xVal>
          <c:yVal>
            <c:numRef>
              <c:f>resultaten!$D$8</c:f>
              <c:numCache>
                <c:formatCode>"€"\ #,##0_-</c:formatCode>
                <c:ptCount val="1"/>
                <c:pt idx="0">
                  <c:v>10000</c:v>
                </c:pt>
              </c:numCache>
            </c:numRef>
          </c:yVal>
          <c:bubbleSize>
            <c:numRef>
              <c:f>resultaten!$E$8</c:f>
              <c:numCache>
                <c:formatCode>0.0%</c:formatCode>
                <c:ptCount val="1"/>
                <c:pt idx="0">
                  <c:v>1.9915399383419234E-2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7-6B40-4268-839E-7CB16D2F44DA}"/>
            </c:ext>
          </c:extLst>
        </c:ser>
        <c:ser>
          <c:idx val="7"/>
          <c:order val="7"/>
          <c:tx>
            <c:strRef>
              <c:f>resultaten!$A$9</c:f>
              <c:strCache>
                <c:ptCount val="1"/>
                <c:pt idx="0">
                  <c:v> </c:v>
                </c:pt>
              </c:strCache>
            </c:strRef>
          </c:tx>
          <c:spPr>
            <a:solidFill>
              <a:srgbClr val="CC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Syntax"/>
                    <a:ea typeface="Syntax"/>
                    <a:cs typeface="Syntax"/>
                  </a:defRPr>
                </a:pPr>
                <a:endParaRPr lang="nl-NL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resultaten!$C$9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resultaten!$D$9</c:f>
              <c:numCache>
                <c:formatCode>"€"\ #,##0_-</c:formatCode>
                <c:ptCount val="1"/>
                <c:pt idx="0">
                  <c:v>0</c:v>
                </c:pt>
              </c:numCache>
            </c:numRef>
          </c:yVal>
          <c:bubbleSize>
            <c:numRef>
              <c:f>resultaten!$E$8</c:f>
              <c:numCache>
                <c:formatCode>0.0%</c:formatCode>
                <c:ptCount val="1"/>
                <c:pt idx="0">
                  <c:v>1.9915399383419234E-2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8-6B40-4268-839E-7CB16D2F44DA}"/>
            </c:ext>
          </c:extLst>
        </c:ser>
        <c:ser>
          <c:idx val="8"/>
          <c:order val="8"/>
          <c:tx>
            <c:strRef>
              <c:f>resultaten!$A$10</c:f>
              <c:strCache>
                <c:ptCount val="1"/>
                <c:pt idx="0">
                  <c:v> </c:v>
                </c:pt>
              </c:strCache>
            </c:strRef>
          </c:tx>
          <c:spPr>
            <a:solidFill>
              <a:srgbClr val="000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Syntax"/>
                    <a:ea typeface="Syntax"/>
                    <a:cs typeface="Syntax"/>
                  </a:defRPr>
                </a:pPr>
                <a:endParaRPr lang="nl-NL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resultaten!$C$10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resultaten!$D$10</c:f>
              <c:numCache>
                <c:formatCode>"€"\ #,##0_-</c:formatCode>
                <c:ptCount val="1"/>
                <c:pt idx="0">
                  <c:v>0</c:v>
                </c:pt>
              </c:numCache>
            </c:numRef>
          </c:yVal>
          <c:bubbleSize>
            <c:numRef>
              <c:f>resultaten!$E$10</c:f>
              <c:numCache>
                <c:formatCode>0.0%</c:formatCode>
                <c:ptCount val="1"/>
                <c:pt idx="0">
                  <c:v>0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9-6B40-4268-839E-7CB16D2F44DA}"/>
            </c:ext>
          </c:extLst>
        </c:ser>
        <c:ser>
          <c:idx val="9"/>
          <c:order val="9"/>
          <c:tx>
            <c:strRef>
              <c:f>resultaten!$A$11</c:f>
              <c:strCache>
                <c:ptCount val="1"/>
                <c:pt idx="0">
                  <c:v> </c:v>
                </c:pt>
              </c:strCache>
            </c:strRef>
          </c:tx>
          <c:spPr>
            <a:solidFill>
              <a:srgbClr val="FF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Syntax"/>
                      <a:ea typeface="Syntax"/>
                      <a:cs typeface="Syntax"/>
                    </a:defRPr>
                  </a:pPr>
                  <a:endParaRPr lang="nl-NL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550" b="0" i="0" u="none" strike="noStrike" baseline="0">
                    <a:solidFill>
                      <a:srgbClr val="000000"/>
                    </a:solidFill>
                    <a:latin typeface="Syntax"/>
                    <a:ea typeface="Syntax"/>
                    <a:cs typeface="Syntax"/>
                  </a:defRPr>
                </a:pPr>
                <a:endParaRPr lang="nl-NL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resultaten!$C$11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resultaten!$D$11</c:f>
              <c:numCache>
                <c:formatCode>"€"\ #,##0_-</c:formatCode>
                <c:ptCount val="1"/>
                <c:pt idx="0">
                  <c:v>0</c:v>
                </c:pt>
              </c:numCache>
            </c:numRef>
          </c:yVal>
          <c:bubbleSize>
            <c:numRef>
              <c:f>resultaten!$E$11</c:f>
              <c:numCache>
                <c:formatCode>0.0%</c:formatCode>
                <c:ptCount val="1"/>
                <c:pt idx="0">
                  <c:v>0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B-6B40-4268-839E-7CB16D2F44DA}"/>
            </c:ext>
          </c:extLst>
        </c:ser>
        <c:ser>
          <c:idx val="10"/>
          <c:order val="10"/>
          <c:tx>
            <c:strRef>
              <c:f>resultaten!$A$12</c:f>
              <c:strCache>
                <c:ptCount val="1"/>
                <c:pt idx="0">
                  <c:v> 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Syntax"/>
                    <a:ea typeface="Syntax"/>
                    <a:cs typeface="Syntax"/>
                  </a:defRPr>
                </a:pPr>
                <a:endParaRPr lang="nl-NL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resultaten!$C$12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resultaten!$D$12</c:f>
              <c:numCache>
                <c:formatCode>"€"\ #,##0_-</c:formatCode>
                <c:ptCount val="1"/>
                <c:pt idx="0">
                  <c:v>0</c:v>
                </c:pt>
              </c:numCache>
            </c:numRef>
          </c:yVal>
          <c:bubbleSize>
            <c:numRef>
              <c:f>resultaten!$E$12</c:f>
              <c:numCache>
                <c:formatCode>0.0%</c:formatCode>
                <c:ptCount val="1"/>
                <c:pt idx="0">
                  <c:v>0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C-6B40-4268-839E-7CB16D2F44DA}"/>
            </c:ext>
          </c:extLst>
        </c:ser>
        <c:ser>
          <c:idx val="11"/>
          <c:order val="11"/>
          <c:tx>
            <c:strRef>
              <c:f>resultaten!$A$13</c:f>
              <c:strCache>
                <c:ptCount val="1"/>
                <c:pt idx="0">
                  <c:v> 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Syntax"/>
                    <a:ea typeface="Syntax"/>
                    <a:cs typeface="Syntax"/>
                  </a:defRPr>
                </a:pPr>
                <a:endParaRPr lang="nl-NL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resultaten!$C$13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resultaten!$D$13</c:f>
              <c:numCache>
                <c:formatCode>"€"\ #,##0_-</c:formatCode>
                <c:ptCount val="1"/>
                <c:pt idx="0">
                  <c:v>0</c:v>
                </c:pt>
              </c:numCache>
            </c:numRef>
          </c:yVal>
          <c:bubbleSize>
            <c:numRef>
              <c:f>resultaten!$E$13</c:f>
              <c:numCache>
                <c:formatCode>0.0%</c:formatCode>
                <c:ptCount val="1"/>
                <c:pt idx="0">
                  <c:v>0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D-6B40-4268-839E-7CB16D2F44DA}"/>
            </c:ext>
          </c:extLst>
        </c:ser>
        <c:ser>
          <c:idx val="12"/>
          <c:order val="12"/>
          <c:tx>
            <c:strRef>
              <c:f>resultaten!$A$14</c:f>
              <c:strCache>
                <c:ptCount val="1"/>
                <c:pt idx="0">
                  <c:v> </c:v>
                </c:pt>
              </c:strCache>
            </c:strRef>
          </c:tx>
          <c:spPr>
            <a:solidFill>
              <a:srgbClr val="800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Syntax"/>
                    <a:ea typeface="Syntax"/>
                    <a:cs typeface="Syntax"/>
                  </a:defRPr>
                </a:pPr>
                <a:endParaRPr lang="nl-NL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resultaten!$C$14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resultaten!$D$14</c:f>
              <c:numCache>
                <c:formatCode>"€"\ #,##0_-</c:formatCode>
                <c:ptCount val="1"/>
                <c:pt idx="0">
                  <c:v>0</c:v>
                </c:pt>
              </c:numCache>
            </c:numRef>
          </c:yVal>
          <c:bubbleSize>
            <c:numRef>
              <c:f>resultaten!$E$14</c:f>
              <c:numCache>
                <c:formatCode>0.0%</c:formatCode>
                <c:ptCount val="1"/>
                <c:pt idx="0">
                  <c:v>0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E-6B40-4268-839E-7CB16D2F44DA}"/>
            </c:ext>
          </c:extLst>
        </c:ser>
        <c:ser>
          <c:idx val="13"/>
          <c:order val="13"/>
          <c:tx>
            <c:strRef>
              <c:f>resultaten!$A$15</c:f>
              <c:strCache>
                <c:ptCount val="1"/>
                <c:pt idx="0">
                  <c:v> </c:v>
                </c:pt>
              </c:strCache>
            </c:strRef>
          </c:tx>
          <c:spPr>
            <a:solidFill>
              <a:srgbClr val="8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Syntax"/>
                    <a:ea typeface="Syntax"/>
                    <a:cs typeface="Syntax"/>
                  </a:defRPr>
                </a:pPr>
                <a:endParaRPr lang="nl-NL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resultaten!$C$15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resultaten!$D$15</c:f>
              <c:numCache>
                <c:formatCode>"€"\ #,##0_-</c:formatCode>
                <c:ptCount val="1"/>
                <c:pt idx="0">
                  <c:v>0</c:v>
                </c:pt>
              </c:numCache>
            </c:numRef>
          </c:yVal>
          <c:bubbleSize>
            <c:numRef>
              <c:f>resultaten!$E$15</c:f>
              <c:numCache>
                <c:formatCode>0.0%</c:formatCode>
                <c:ptCount val="1"/>
                <c:pt idx="0">
                  <c:v>0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F-6B40-4268-839E-7CB16D2F44DA}"/>
            </c:ext>
          </c:extLst>
        </c:ser>
        <c:ser>
          <c:idx val="14"/>
          <c:order val="14"/>
          <c:tx>
            <c:strRef>
              <c:f>resultaten!$A$16</c:f>
              <c:strCache>
                <c:ptCount val="1"/>
                <c:pt idx="0">
                  <c:v> </c:v>
                </c:pt>
              </c:strCache>
            </c:strRef>
          </c:tx>
          <c:spPr>
            <a:solidFill>
              <a:srgbClr val="0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Syntax"/>
                    <a:ea typeface="Syntax"/>
                    <a:cs typeface="Syntax"/>
                  </a:defRPr>
                </a:pPr>
                <a:endParaRPr lang="nl-NL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resultaten!$C$16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resultaten!$D$16</c:f>
              <c:numCache>
                <c:formatCode>"€"\ #,##0_-</c:formatCode>
                <c:ptCount val="1"/>
                <c:pt idx="0">
                  <c:v>0</c:v>
                </c:pt>
              </c:numCache>
            </c:numRef>
          </c:yVal>
          <c:bubbleSize>
            <c:numRef>
              <c:f>resultaten!$E$16</c:f>
              <c:numCache>
                <c:formatCode>0.0%</c:formatCode>
                <c:ptCount val="1"/>
                <c:pt idx="0">
                  <c:v>0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0-6B40-4268-839E-7CB16D2F44DA}"/>
            </c:ext>
          </c:extLst>
        </c:ser>
        <c:ser>
          <c:idx val="15"/>
          <c:order val="15"/>
          <c:tx>
            <c:strRef>
              <c:f>resultaten!$A$17</c:f>
              <c:strCache>
                <c:ptCount val="1"/>
                <c:pt idx="0">
                  <c:v> 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Syntax"/>
                    <a:ea typeface="Syntax"/>
                    <a:cs typeface="Syntax"/>
                  </a:defRPr>
                </a:pPr>
                <a:endParaRPr lang="nl-NL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resultaten!$C$17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resultaten!$D$17</c:f>
              <c:numCache>
                <c:formatCode>"€"\ #,##0_-</c:formatCode>
                <c:ptCount val="1"/>
                <c:pt idx="0">
                  <c:v>0</c:v>
                </c:pt>
              </c:numCache>
            </c:numRef>
          </c:yVal>
          <c:bubbleSize>
            <c:numRef>
              <c:f>resultaten!$E$17</c:f>
              <c:numCache>
                <c:formatCode>0.0%</c:formatCode>
                <c:ptCount val="1"/>
                <c:pt idx="0">
                  <c:v>0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1-6B40-4268-839E-7CB16D2F44DA}"/>
            </c:ext>
          </c:extLst>
        </c:ser>
        <c:ser>
          <c:idx val="16"/>
          <c:order val="16"/>
          <c:tx>
            <c:strRef>
              <c:f>resultaten!$A$18</c:f>
              <c:strCache>
                <c:ptCount val="1"/>
                <c:pt idx="0">
                  <c:v> </c:v>
                </c:pt>
              </c:strCache>
            </c:strRef>
          </c:tx>
          <c:spPr>
            <a:solidFill>
              <a:srgbClr val="00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Syntax"/>
                    <a:ea typeface="Syntax"/>
                    <a:cs typeface="Syntax"/>
                  </a:defRPr>
                </a:pPr>
                <a:endParaRPr lang="nl-NL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resultaten!$C$18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resultaten!$D$18</c:f>
              <c:numCache>
                <c:formatCode>"€"\ #,##0_-</c:formatCode>
                <c:ptCount val="1"/>
                <c:pt idx="0">
                  <c:v>0</c:v>
                </c:pt>
              </c:numCache>
            </c:numRef>
          </c:yVal>
          <c:bubbleSize>
            <c:numRef>
              <c:f>resultaten!$E$18</c:f>
              <c:numCache>
                <c:formatCode>0.0%</c:formatCode>
                <c:ptCount val="1"/>
                <c:pt idx="0">
                  <c:v>0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2-6B40-4268-839E-7CB16D2F44DA}"/>
            </c:ext>
          </c:extLst>
        </c:ser>
        <c:ser>
          <c:idx val="17"/>
          <c:order val="17"/>
          <c:tx>
            <c:strRef>
              <c:f>resultaten!$A$19</c:f>
              <c:strCache>
                <c:ptCount val="1"/>
                <c:pt idx="0">
                  <c:v> 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Syntax"/>
                    <a:ea typeface="Syntax"/>
                    <a:cs typeface="Syntax"/>
                  </a:defRPr>
                </a:pPr>
                <a:endParaRPr lang="nl-NL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resultaten!$C$19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resultaten!$D$19</c:f>
              <c:numCache>
                <c:formatCode>"€"\ #,##0_-</c:formatCode>
                <c:ptCount val="1"/>
                <c:pt idx="0">
                  <c:v>0</c:v>
                </c:pt>
              </c:numCache>
            </c:numRef>
          </c:yVal>
          <c:bubbleSize>
            <c:numRef>
              <c:f>resultaten!$E$19</c:f>
              <c:numCache>
                <c:formatCode>0.0%</c:formatCode>
                <c:ptCount val="1"/>
                <c:pt idx="0">
                  <c:v>0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3-6B40-4268-839E-7CB16D2F44DA}"/>
            </c:ext>
          </c:extLst>
        </c:ser>
        <c:ser>
          <c:idx val="18"/>
          <c:order val="18"/>
          <c:tx>
            <c:strRef>
              <c:f>resultaten!$A$20</c:f>
              <c:strCache>
                <c:ptCount val="1"/>
                <c:pt idx="0">
                  <c:v> </c:v>
                </c:pt>
              </c:strCache>
            </c:strRef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Syntax"/>
                    <a:ea typeface="Syntax"/>
                    <a:cs typeface="Syntax"/>
                  </a:defRPr>
                </a:pPr>
                <a:endParaRPr lang="nl-NL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resultaten!$C$20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resultaten!$D$20</c:f>
              <c:numCache>
                <c:formatCode>"€"\ #,##0_-</c:formatCode>
                <c:ptCount val="1"/>
                <c:pt idx="0">
                  <c:v>0</c:v>
                </c:pt>
              </c:numCache>
            </c:numRef>
          </c:yVal>
          <c:bubbleSize>
            <c:numRef>
              <c:f>resultaten!$E$19</c:f>
              <c:numCache>
                <c:formatCode>0.0%</c:formatCode>
                <c:ptCount val="1"/>
                <c:pt idx="0">
                  <c:v>0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4-6B40-4268-839E-7CB16D2F44DA}"/>
            </c:ext>
          </c:extLst>
        </c:ser>
        <c:ser>
          <c:idx val="19"/>
          <c:order val="19"/>
          <c:tx>
            <c:strRef>
              <c:f>resultaten!$A$21</c:f>
              <c:strCache>
                <c:ptCount val="1"/>
                <c:pt idx="0">
                  <c:v> 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Syntax"/>
                    <a:ea typeface="Syntax"/>
                    <a:cs typeface="Syntax"/>
                  </a:defRPr>
                </a:pPr>
                <a:endParaRPr lang="nl-NL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resultaten!$C$21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resultaten!$D$21</c:f>
              <c:numCache>
                <c:formatCode>"€"\ #,##0_-</c:formatCode>
                <c:ptCount val="1"/>
                <c:pt idx="0">
                  <c:v>0</c:v>
                </c:pt>
              </c:numCache>
            </c:numRef>
          </c:yVal>
          <c:bubbleSize>
            <c:numRef>
              <c:f>resultaten!$E$21</c:f>
              <c:numCache>
                <c:formatCode>0.0%</c:formatCode>
                <c:ptCount val="1"/>
                <c:pt idx="0">
                  <c:v>0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5-6B40-4268-839E-7CB16D2F44DA}"/>
            </c:ext>
          </c:extLst>
        </c:ser>
        <c:ser>
          <c:idx val="20"/>
          <c:order val="20"/>
          <c:tx>
            <c:strRef>
              <c:f>resultaten!$A$22</c:f>
              <c:strCache>
                <c:ptCount val="1"/>
                <c:pt idx="0">
                  <c:v> </c:v>
                </c:pt>
              </c:strCache>
            </c:strRef>
          </c:tx>
          <c:spPr>
            <a:solidFill>
              <a:srgbClr val="99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Syntax"/>
                    <a:ea typeface="Syntax"/>
                    <a:cs typeface="Syntax"/>
                  </a:defRPr>
                </a:pPr>
                <a:endParaRPr lang="nl-NL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resultaten!$C$22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resultaten!$D$22</c:f>
              <c:numCache>
                <c:formatCode>"€"\ #,##0_-</c:formatCode>
                <c:ptCount val="1"/>
                <c:pt idx="0">
                  <c:v>0</c:v>
                </c:pt>
              </c:numCache>
            </c:numRef>
          </c:yVal>
          <c:bubbleSize>
            <c:numRef>
              <c:f>resultaten!$E$22</c:f>
              <c:numCache>
                <c:formatCode>0.0%</c:formatCode>
                <c:ptCount val="1"/>
                <c:pt idx="0">
                  <c:v>0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6-6B40-4268-839E-7CB16D2F44DA}"/>
            </c:ext>
          </c:extLst>
        </c:ser>
        <c:ser>
          <c:idx val="21"/>
          <c:order val="21"/>
          <c:tx>
            <c:strRef>
              <c:f>resultaten!$A$23</c:f>
              <c:strCache>
                <c:ptCount val="1"/>
                <c:pt idx="0">
                  <c:v> </c:v>
                </c:pt>
              </c:strCache>
            </c:strRef>
          </c:tx>
          <c:spPr>
            <a:solidFill>
              <a:srgbClr val="FF99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550" b="0" i="0" u="none" strike="noStrike" baseline="0">
                    <a:solidFill>
                      <a:srgbClr val="000000"/>
                    </a:solidFill>
                    <a:latin typeface="Syntax"/>
                    <a:ea typeface="Syntax"/>
                    <a:cs typeface="Syntax"/>
                  </a:defRPr>
                </a:pPr>
                <a:endParaRPr lang="nl-NL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resultaten!$C$23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resultaten!$D$23</c:f>
              <c:numCache>
                <c:formatCode>"€"\ #,##0_-</c:formatCode>
                <c:ptCount val="1"/>
                <c:pt idx="0">
                  <c:v>0</c:v>
                </c:pt>
              </c:numCache>
            </c:numRef>
          </c:yVal>
          <c:bubbleSize>
            <c:numRef>
              <c:f>resultaten!$E$23</c:f>
              <c:numCache>
                <c:formatCode>0.0%</c:formatCode>
                <c:ptCount val="1"/>
                <c:pt idx="0">
                  <c:v>0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7-6B40-4268-839E-7CB16D2F44DA}"/>
            </c:ext>
          </c:extLst>
        </c:ser>
        <c:dLbls>
          <c:showLegendKey val="0"/>
          <c:showVal val="0"/>
          <c:showCatName val="0"/>
          <c:showSerName val="1"/>
          <c:showPercent val="0"/>
          <c:showBubbleSize val="0"/>
        </c:dLbls>
        <c:bubbleScale val="100"/>
        <c:showNegBubbles val="0"/>
        <c:axId val="195755792"/>
        <c:axId val="370296080"/>
      </c:bubbleChart>
      <c:valAx>
        <c:axId val="195755792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Syntax"/>
                <a:ea typeface="Syntax"/>
                <a:cs typeface="Syntax"/>
              </a:defRPr>
            </a:pPr>
            <a:endParaRPr lang="nl-NL"/>
          </a:p>
        </c:txPr>
        <c:crossAx val="370296080"/>
        <c:crosses val="autoZero"/>
        <c:crossBetween val="midCat"/>
        <c:majorUnit val="2"/>
        <c:minorUnit val="0.4"/>
      </c:valAx>
      <c:valAx>
        <c:axId val="370296080"/>
        <c:scaling>
          <c:orientation val="minMax"/>
          <c:min val="0"/>
        </c:scaling>
        <c:delete val="0"/>
        <c:axPos val="r"/>
        <c:numFmt formatCode="&quot;€&quot;\ #,##0_-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Syntax"/>
                <a:ea typeface="Syntax"/>
                <a:cs typeface="Syntax"/>
              </a:defRPr>
            </a:pPr>
            <a:endParaRPr lang="nl-NL"/>
          </a:p>
        </c:txPr>
        <c:crossAx val="195755792"/>
        <c:crosses val="max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06950212304543"/>
          <c:y val="7.6452599388379203E-3"/>
          <c:w val="0.18050203184061453"/>
          <c:h val="0.8654447093195918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Syntax"/>
              <a:ea typeface="Syntax"/>
              <a:cs typeface="Syntax"/>
            </a:defRPr>
          </a:pPr>
          <a:endParaRPr lang="nl-NL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675" b="0" i="0" u="none" strike="noStrike" baseline="0">
          <a:solidFill>
            <a:srgbClr val="000000"/>
          </a:solidFill>
          <a:latin typeface="Syntax"/>
          <a:ea typeface="Syntax"/>
          <a:cs typeface="Syntax"/>
        </a:defRPr>
      </a:pPr>
      <a:endParaRPr lang="nl-NL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19050</xdr:colOff>
      <xdr:row>31</xdr:row>
      <xdr:rowOff>0</xdr:rowOff>
    </xdr:from>
    <xdr:to>
      <xdr:col>5</xdr:col>
      <xdr:colOff>161925</xdr:colOff>
      <xdr:row>33</xdr:row>
      <xdr:rowOff>104775</xdr:rowOff>
    </xdr:to>
    <xdr:sp macro="[0]!SortAnalyseABC" textlink="">
      <xdr:nvSpPr>
        <xdr:cNvPr id="1041" name="AutoShape 17">
          <a:extLst>
            <a:ext uri="{FF2B5EF4-FFF2-40B4-BE49-F238E27FC236}">
              <a16:creationId xmlns:a16="http://schemas.microsoft.com/office/drawing/2014/main" xmlns="" id="{F477E454-3F12-410D-BAAD-D06D67038D3B}"/>
            </a:ext>
          </a:extLst>
        </xdr:cNvPr>
        <xdr:cNvSpPr>
          <a:spLocks noChangeAspect="1" noChangeArrowheads="1"/>
        </xdr:cNvSpPr>
      </xdr:nvSpPr>
      <xdr:spPr bwMode="auto">
        <a:xfrm>
          <a:off x="4162425" y="5514975"/>
          <a:ext cx="3171825" cy="428625"/>
        </a:xfrm>
        <a:prstGeom prst="rightArrow">
          <a:avLst>
            <a:gd name="adj1" fmla="val 50000"/>
            <a:gd name="adj2" fmla="val 185000"/>
          </a:avLst>
        </a:prstGeom>
        <a:gradFill rotWithShape="1">
          <a:gsLst>
            <a:gs pos="0">
              <a:srgbClr val="C0C0C0"/>
            </a:gs>
            <a:gs pos="50000">
              <a:srgbClr val="99CCFF"/>
            </a:gs>
            <a:gs pos="100000">
              <a:srgbClr val="C0C0C0"/>
            </a:gs>
          </a:gsLst>
          <a:lin ang="5400000" scaled="1"/>
        </a:gra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nl-NL" sz="1200" b="0" i="0" u="none" strike="noStrike" baseline="0">
              <a:solidFill>
                <a:srgbClr val="000000"/>
              </a:solidFill>
              <a:latin typeface="Syntax"/>
            </a:rPr>
            <a:t>Sorteer / Analyseer</a:t>
          </a:r>
          <a:endParaRPr lang="nl-NL" sz="1000" b="0" i="0" u="none" strike="noStrike" baseline="0">
            <a:solidFill>
              <a:srgbClr val="000000"/>
            </a:solidFill>
            <a:latin typeface="Syntax"/>
          </a:endParaRPr>
        </a:p>
        <a:p>
          <a:pPr algn="ctr" rtl="0">
            <a:defRPr sz="1000"/>
          </a:pPr>
          <a:r>
            <a:rPr lang="nl-NL" sz="1000" b="0" i="0" u="none" strike="noStrike" baseline="0">
              <a:solidFill>
                <a:srgbClr val="000000"/>
              </a:solidFill>
              <a:latin typeface="Syntax"/>
            </a:rPr>
            <a:t>S</a:t>
          </a:r>
        </a:p>
        <a:p>
          <a:pPr algn="ctr" rtl="0">
            <a:defRPr sz="1000"/>
          </a:pPr>
          <a:r>
            <a:rPr lang="nl-NL" sz="1000" b="0" i="0" u="none" strike="noStrike" baseline="0">
              <a:solidFill>
                <a:srgbClr val="000000"/>
              </a:solidFill>
              <a:latin typeface="Syntax"/>
            </a:rPr>
            <a:t>Sorteer / Analyseer</a:t>
          </a:r>
        </a:p>
      </xdr:txBody>
    </xdr:sp>
    <xdr:clientData fLocksWithSheet="0"/>
  </xdr:twoCellAnchor>
  <xdr:twoCellAnchor>
    <xdr:from>
      <xdr:col>1</xdr:col>
      <xdr:colOff>590550</xdr:colOff>
      <xdr:row>31</xdr:row>
      <xdr:rowOff>152400</xdr:rowOff>
    </xdr:from>
    <xdr:to>
      <xdr:col>2</xdr:col>
      <xdr:colOff>47625</xdr:colOff>
      <xdr:row>39</xdr:row>
      <xdr:rowOff>76200</xdr:rowOff>
    </xdr:to>
    <xdr:sp macro="[0]!DeleteContentGegevens" textlink="">
      <xdr:nvSpPr>
        <xdr:cNvPr id="1044" name="AutoShape 20">
          <a:extLst>
            <a:ext uri="{FF2B5EF4-FFF2-40B4-BE49-F238E27FC236}">
              <a16:creationId xmlns:a16="http://schemas.microsoft.com/office/drawing/2014/main" xmlns="" id="{A494FFC6-AFE3-4B12-B240-565D2AC0D62A}"/>
            </a:ext>
          </a:extLst>
        </xdr:cNvPr>
        <xdr:cNvSpPr>
          <a:spLocks noChangeArrowheads="1"/>
        </xdr:cNvSpPr>
      </xdr:nvSpPr>
      <xdr:spPr bwMode="auto">
        <a:xfrm>
          <a:off x="1704975" y="5667375"/>
          <a:ext cx="971550" cy="1219200"/>
        </a:xfrm>
        <a:prstGeom prst="curvedLeftArrow">
          <a:avLst>
            <a:gd name="adj1" fmla="val 38426"/>
            <a:gd name="adj2" fmla="val 60526"/>
            <a:gd name="adj3" fmla="val 33333"/>
          </a:avLst>
        </a:prstGeom>
        <a:gradFill rotWithShape="1">
          <a:gsLst>
            <a:gs pos="0">
              <a:srgbClr val="C0C0C0"/>
            </a:gs>
            <a:gs pos="50000">
              <a:srgbClr val="99CCFF"/>
            </a:gs>
            <a:gs pos="100000">
              <a:srgbClr val="C0C0C0"/>
            </a:gs>
          </a:gsLst>
          <a:lin ang="5400000" scaled="1"/>
        </a:gra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nl-NL" sz="1200" b="0" i="0" u="none" strike="noStrike" baseline="0">
              <a:solidFill>
                <a:srgbClr val="000000"/>
              </a:solidFill>
              <a:latin typeface="Syntax"/>
            </a:rPr>
            <a:t>Erase Text</a:t>
          </a:r>
        </a:p>
      </xdr:txBody>
    </xdr:sp>
    <xdr:clientData fLocksWithSheet="0"/>
  </xdr:twoCellAnchor>
  <xdr:twoCellAnchor editAs="oneCell">
    <xdr:from>
      <xdr:col>1</xdr:col>
      <xdr:colOff>1492249</xdr:colOff>
      <xdr:row>34</xdr:row>
      <xdr:rowOff>1883</xdr:rowOff>
    </xdr:from>
    <xdr:to>
      <xdr:col>6</xdr:col>
      <xdr:colOff>1460499</xdr:colOff>
      <xdr:row>48</xdr:row>
      <xdr:rowOff>33369</xdr:rowOff>
    </xdr:to>
    <xdr:pic>
      <xdr:nvPicPr>
        <xdr:cNvPr id="5" name="Afbeelding 4">
          <a:extLst>
            <a:ext uri="{FF2B5EF4-FFF2-40B4-BE49-F238E27FC236}">
              <a16:creationId xmlns:a16="http://schemas.microsoft.com/office/drawing/2014/main" xmlns="" id="{8B3EDB73-08A3-40E9-8EA1-12DE7B4803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3499" y="5928550"/>
          <a:ext cx="7535333" cy="235981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209550</xdr:colOff>
      <xdr:row>33</xdr:row>
      <xdr:rowOff>152400</xdr:rowOff>
    </xdr:from>
    <xdr:to>
      <xdr:col>4</xdr:col>
      <xdr:colOff>352425</xdr:colOff>
      <xdr:row>36</xdr:row>
      <xdr:rowOff>95250</xdr:rowOff>
    </xdr:to>
    <xdr:sp macro="[0]!naarMatrix" textlink="">
      <xdr:nvSpPr>
        <xdr:cNvPr id="14337" name="AutoShape 1">
          <a:extLst>
            <a:ext uri="{FF2B5EF4-FFF2-40B4-BE49-F238E27FC236}">
              <a16:creationId xmlns:a16="http://schemas.microsoft.com/office/drawing/2014/main" xmlns="" id="{A68DA4EE-6443-403D-AB11-524657AD42A7}"/>
            </a:ext>
          </a:extLst>
        </xdr:cNvPr>
        <xdr:cNvSpPr>
          <a:spLocks noChangeAspect="1" noChangeArrowheads="1"/>
        </xdr:cNvSpPr>
      </xdr:nvSpPr>
      <xdr:spPr bwMode="auto">
        <a:xfrm>
          <a:off x="1724025" y="5772150"/>
          <a:ext cx="3171825" cy="428625"/>
        </a:xfrm>
        <a:prstGeom prst="rightArrow">
          <a:avLst>
            <a:gd name="adj1" fmla="val 50000"/>
            <a:gd name="adj2" fmla="val 185000"/>
          </a:avLst>
        </a:prstGeom>
        <a:gradFill rotWithShape="1">
          <a:gsLst>
            <a:gs pos="0">
              <a:srgbClr val="C0C0C0"/>
            </a:gs>
            <a:gs pos="50000">
              <a:srgbClr val="99CCFF"/>
            </a:gs>
            <a:gs pos="100000">
              <a:srgbClr val="C0C0C0"/>
            </a:gs>
          </a:gsLst>
          <a:lin ang="5400000" scaled="1"/>
        </a:gra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nl-NL" sz="1200" b="0" i="0" u="none" strike="noStrike" baseline="0">
              <a:solidFill>
                <a:srgbClr val="000000"/>
              </a:solidFill>
              <a:latin typeface="Syntax"/>
            </a:rPr>
            <a:t>Kralic-Matrix</a:t>
          </a:r>
          <a:endParaRPr lang="nl-NL" sz="1000" b="0" i="0" u="none" strike="noStrike" baseline="0">
            <a:solidFill>
              <a:srgbClr val="000000"/>
            </a:solidFill>
            <a:latin typeface="Syntax"/>
          </a:endParaRPr>
        </a:p>
        <a:p>
          <a:pPr algn="ctr" rtl="0">
            <a:defRPr sz="1000"/>
          </a:pPr>
          <a:r>
            <a:rPr lang="nl-NL" sz="1000" b="0" i="0" u="none" strike="noStrike" baseline="0">
              <a:solidFill>
                <a:srgbClr val="000000"/>
              </a:solidFill>
              <a:latin typeface="Syntax"/>
            </a:rPr>
            <a:t>S</a:t>
          </a:r>
        </a:p>
        <a:p>
          <a:pPr algn="ctr" rtl="0">
            <a:defRPr sz="1000"/>
          </a:pPr>
          <a:r>
            <a:rPr lang="nl-NL" sz="1000" b="0" i="0" u="none" strike="noStrike" baseline="0">
              <a:solidFill>
                <a:srgbClr val="000000"/>
              </a:solidFill>
              <a:latin typeface="Syntax"/>
            </a:rPr>
            <a:t>Sorteer / Analyseer</a:t>
          </a:r>
        </a:p>
      </xdr:txBody>
    </xdr:sp>
    <xdr:clientData/>
  </xdr:twoCellAnchor>
  <xdr:twoCellAnchor editAs="oneCell">
    <xdr:from>
      <xdr:col>0</xdr:col>
      <xdr:colOff>0</xdr:colOff>
      <xdr:row>38</xdr:row>
      <xdr:rowOff>27419</xdr:rowOff>
    </xdr:from>
    <xdr:to>
      <xdr:col>8</xdr:col>
      <xdr:colOff>31750</xdr:colOff>
      <xdr:row>53</xdr:row>
      <xdr:rowOff>128619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xmlns="" id="{DB8BD7F1-2F7B-4F52-8EF3-4BD4BD366C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345669"/>
          <a:ext cx="7926917" cy="24824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66675</xdr:rowOff>
    </xdr:from>
    <xdr:to>
      <xdr:col>16</xdr:col>
      <xdr:colOff>200025</xdr:colOff>
      <xdr:row>38</xdr:row>
      <xdr:rowOff>47625</xdr:rowOff>
    </xdr:to>
    <xdr:graphicFrame macro="">
      <xdr:nvGraphicFramePr>
        <xdr:cNvPr id="2055" name="Chart 2">
          <a:extLst>
            <a:ext uri="{FF2B5EF4-FFF2-40B4-BE49-F238E27FC236}">
              <a16:creationId xmlns:a16="http://schemas.microsoft.com/office/drawing/2014/main" xmlns="" id="{6177A7E8-1C2C-439D-AC3A-363BA13E9A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47625</xdr:colOff>
      <xdr:row>38</xdr:row>
      <xdr:rowOff>104775</xdr:rowOff>
    </xdr:from>
    <xdr:to>
      <xdr:col>16</xdr:col>
      <xdr:colOff>257175</xdr:colOff>
      <xdr:row>43</xdr:row>
      <xdr:rowOff>66675</xdr:rowOff>
    </xdr:to>
    <xdr:sp macro="[0]!BackGegevens" textlink="">
      <xdr:nvSpPr>
        <xdr:cNvPr id="2052" name="AutoShape 4">
          <a:extLst>
            <a:ext uri="{FF2B5EF4-FFF2-40B4-BE49-F238E27FC236}">
              <a16:creationId xmlns:a16="http://schemas.microsoft.com/office/drawing/2014/main" xmlns="" id="{70433AC6-ADB7-4B59-A29D-2EF23B1311CD}"/>
            </a:ext>
          </a:extLst>
        </xdr:cNvPr>
        <xdr:cNvSpPr>
          <a:spLocks noChangeArrowheads="1"/>
        </xdr:cNvSpPr>
      </xdr:nvSpPr>
      <xdr:spPr bwMode="auto">
        <a:xfrm>
          <a:off x="7362825" y="6353175"/>
          <a:ext cx="2647950" cy="771525"/>
        </a:xfrm>
        <a:prstGeom prst="leftArrow">
          <a:avLst>
            <a:gd name="adj1" fmla="val 50000"/>
            <a:gd name="adj2" fmla="val 85802"/>
          </a:avLst>
        </a:prstGeom>
        <a:gradFill rotWithShape="1">
          <a:gsLst>
            <a:gs pos="0">
              <a:srgbClr val="C0C0C0"/>
            </a:gs>
            <a:gs pos="50000">
              <a:srgbClr val="99CCFF"/>
            </a:gs>
            <a:gs pos="100000">
              <a:srgbClr val="C0C0C0"/>
            </a:gs>
          </a:gsLst>
          <a:lin ang="5400000" scaled="1"/>
        </a:gradFill>
        <a:ln w="9525" algn="ctr">
          <a:solidFill>
            <a:srgbClr val="0000FF"/>
          </a:solidFill>
          <a:miter lim="800000"/>
          <a:headEnd/>
          <a:tailEnd/>
        </a:ln>
        <a:effectLst/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nl-NL" sz="1200" b="0" i="0" u="none" strike="noStrike" baseline="0">
              <a:solidFill>
                <a:srgbClr val="000000"/>
              </a:solidFill>
              <a:latin typeface="Syntax"/>
            </a:rPr>
            <a:t>Naar Gegevens</a:t>
          </a:r>
        </a:p>
      </xdr:txBody>
    </xdr:sp>
    <xdr:clientData/>
  </xdr:twoCellAnchor>
  <xdr:twoCellAnchor editAs="oneCell">
    <xdr:from>
      <xdr:col>0</xdr:col>
      <xdr:colOff>226219</xdr:colOff>
      <xdr:row>41</xdr:row>
      <xdr:rowOff>75193</xdr:rowOff>
    </xdr:from>
    <xdr:to>
      <xdr:col>12</xdr:col>
      <xdr:colOff>392906</xdr:colOff>
      <xdr:row>55</xdr:row>
      <xdr:rowOff>75701</xdr:rowOff>
    </xdr:to>
    <xdr:pic>
      <xdr:nvPicPr>
        <xdr:cNvPr id="4" name="Afbeelding 3">
          <a:extLst>
            <a:ext uri="{FF2B5EF4-FFF2-40B4-BE49-F238E27FC236}">
              <a16:creationId xmlns:a16="http://schemas.microsoft.com/office/drawing/2014/main" xmlns="" id="{7FDBD947-E238-4E01-A2D8-203E94C17D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219" y="6992724"/>
          <a:ext cx="7453312" cy="2334133"/>
        </a:xfrm>
        <a:prstGeom prst="rect">
          <a:avLst/>
        </a:prstGeom>
      </xdr:spPr>
    </xdr:pic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0.0068</cdr:x>
      <cdr:y>0.04431</cdr:y>
    </cdr:from>
    <cdr:to>
      <cdr:x>0.72927</cdr:x>
      <cdr:y>0.87174</cdr:y>
    </cdr:to>
    <cdr:grpSp>
      <cdr:nvGrpSpPr>
        <cdr:cNvPr id="18" name="Group 12">
          <a:extLst xmlns:a="http://schemas.openxmlformats.org/drawingml/2006/main">
            <a:ext uri="{FF2B5EF4-FFF2-40B4-BE49-F238E27FC236}">
              <a16:creationId xmlns:a16="http://schemas.microsoft.com/office/drawing/2014/main" xmlns="" id="{39F6672C-2742-4535-BAC2-3EA0FA5D2B8F}"/>
            </a:ext>
          </a:extLst>
        </cdr:cNvPr>
        <cdr:cNvGrpSpPr>
          <a:grpSpLocks xmlns:a="http://schemas.openxmlformats.org/drawingml/2006/main"/>
        </cdr:cNvGrpSpPr>
      </cdr:nvGrpSpPr>
      <cdr:grpSpPr bwMode="auto">
        <a:xfrm xmlns:a="http://schemas.openxmlformats.org/drawingml/2006/main">
          <a:off x="66843" y="283514"/>
          <a:ext cx="7101735" cy="5294244"/>
          <a:chOff x="18860" y="107263"/>
          <a:chExt cx="7003161" cy="6001801"/>
        </a:xfrm>
      </cdr:grpSpPr>
      <cdr:sp macro="" textlink="">
        <cdr:nvSpPr>
          <cdr:cNvPr id="3078" name="Line 6"/>
          <cdr:cNvSpPr>
            <a:spLocks xmlns:a="http://schemas.openxmlformats.org/drawingml/2006/main" noChangeShapeType="1"/>
          </cdr:cNvSpPr>
        </cdr:nvSpPr>
        <cdr:spPr bwMode="auto">
          <a:xfrm xmlns:a="http://schemas.openxmlformats.org/drawingml/2006/main" flipV="1">
            <a:off x="3470148" y="107263"/>
            <a:ext cx="0" cy="6001801"/>
          </a:xfrm>
          <a:prstGeom xmlns:a="http://schemas.openxmlformats.org/drawingml/2006/main" prst="line">
            <a:avLst/>
          </a:prstGeom>
          <a:noFill xmlns:a="http://schemas.openxmlformats.org/drawingml/2006/main"/>
          <a:ln xmlns:a="http://schemas.openxmlformats.org/drawingml/2006/main" w="9525">
            <a:solidFill>
              <a:srgbClr val="000000"/>
            </a:solidFill>
            <a:round/>
            <a:headEnd/>
            <a:tailEnd/>
          </a:ln>
        </cdr:spPr>
        <cdr:txBody>
          <a:bodyPr xmlns:a="http://schemas.openxmlformats.org/drawingml/2006/main"/>
          <a:lstStyle xmlns:a="http://schemas.openxmlformats.org/drawingml/2006/main"/>
          <a:p xmlns:a="http://schemas.openxmlformats.org/drawingml/2006/main">
            <a:endParaRPr lang="nl-NL"/>
          </a:p>
        </cdr:txBody>
      </cdr:sp>
      <cdr:sp macro="" textlink="">
        <cdr:nvSpPr>
          <cdr:cNvPr id="3081" name="Line 9"/>
          <cdr:cNvSpPr>
            <a:spLocks xmlns:a="http://schemas.openxmlformats.org/drawingml/2006/main" noChangeShapeType="1"/>
          </cdr:cNvSpPr>
        </cdr:nvSpPr>
        <cdr:spPr bwMode="auto">
          <a:xfrm xmlns:a="http://schemas.openxmlformats.org/drawingml/2006/main" flipH="1">
            <a:off x="18860" y="3087536"/>
            <a:ext cx="7003161" cy="0"/>
          </a:xfrm>
          <a:prstGeom xmlns:a="http://schemas.openxmlformats.org/drawingml/2006/main" prst="line">
            <a:avLst/>
          </a:prstGeom>
          <a:noFill xmlns:a="http://schemas.openxmlformats.org/drawingml/2006/main"/>
          <a:ln xmlns:a="http://schemas.openxmlformats.org/drawingml/2006/main" w="9525">
            <a:solidFill>
              <a:srgbClr val="000000"/>
            </a:solidFill>
            <a:round/>
            <a:headEnd/>
            <a:tailEnd/>
          </a:ln>
        </cdr:spPr>
        <cdr:txBody>
          <a:bodyPr xmlns:a="http://schemas.openxmlformats.org/drawingml/2006/main"/>
          <a:lstStyle xmlns:a="http://schemas.openxmlformats.org/drawingml/2006/main"/>
          <a:p xmlns:a="http://schemas.openxmlformats.org/drawingml/2006/main">
            <a:endParaRPr lang="nl-NL"/>
          </a:p>
        </cdr:txBody>
      </cdr:sp>
    </cdr:grpSp>
  </cdr:relSizeAnchor>
  <cdr:relSizeAnchor xmlns:cdr="http://schemas.openxmlformats.org/drawingml/2006/chartDrawing">
    <cdr:from>
      <cdr:x>0.0068</cdr:x>
      <cdr:y>0.9222</cdr:y>
    </cdr:from>
    <cdr:to>
      <cdr:x>0.73892</cdr:x>
      <cdr:y>0.99089</cdr:y>
    </cdr:to>
    <cdr:grpSp>
      <cdr:nvGrpSpPr>
        <cdr:cNvPr id="19" name="Group 21">
          <a:extLst xmlns:a="http://schemas.openxmlformats.org/drawingml/2006/main">
            <a:ext uri="{FF2B5EF4-FFF2-40B4-BE49-F238E27FC236}">
              <a16:creationId xmlns:a16="http://schemas.microsoft.com/office/drawing/2014/main" xmlns="" id="{5D37D2E2-253E-4331-90FE-2DD775D2E3C6}"/>
            </a:ext>
          </a:extLst>
        </cdr:cNvPr>
        <cdr:cNvGrpSpPr>
          <a:grpSpLocks xmlns:a="http://schemas.openxmlformats.org/drawingml/2006/main"/>
        </cdr:cNvGrpSpPr>
      </cdr:nvGrpSpPr>
      <cdr:grpSpPr bwMode="auto">
        <a:xfrm xmlns:a="http://schemas.openxmlformats.org/drawingml/2006/main">
          <a:off x="66843" y="5900622"/>
          <a:ext cx="7196593" cy="439507"/>
          <a:chOff x="19564" y="5705892"/>
          <a:chExt cx="7018711" cy="428518"/>
        </a:xfrm>
      </cdr:grpSpPr>
      <cdr:sp macro="" textlink="">
        <cdr:nvSpPr>
          <cdr:cNvPr id="3073" name="AutoShape 1"/>
          <cdr:cNvSpPr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19564" y="5705892"/>
            <a:ext cx="7018711" cy="428518"/>
          </a:xfrm>
          <a:prstGeom xmlns:a="http://schemas.openxmlformats.org/drawingml/2006/main" prst="rightArrow">
            <a:avLst>
              <a:gd name="adj1" fmla="val 50000"/>
              <a:gd name="adj2" fmla="val 409476"/>
            </a:avLst>
          </a:prstGeom>
          <a:gradFill xmlns:a="http://schemas.openxmlformats.org/drawingml/2006/main" rotWithShape="1">
            <a:gsLst>
              <a:gs pos="0">
                <a:srgbClr val="99CCFF">
                  <a:gamma/>
                  <a:shade val="46275"/>
                  <a:invGamma/>
                </a:srgbClr>
              </a:gs>
              <a:gs pos="50000">
                <a:srgbClr val="99CCFF"/>
              </a:gs>
              <a:gs pos="100000">
                <a:srgbClr val="99CCFF">
                  <a:gamma/>
                  <a:shade val="46275"/>
                  <a:invGamma/>
                </a:srgbClr>
              </a:gs>
            </a:gsLst>
            <a:lin ang="5400000" scaled="1"/>
          </a:gradFill>
          <a:ln xmlns:a="http://schemas.openxmlformats.org/drawingml/2006/main" w="9525">
            <a:solidFill>
              <a:srgbClr val="3366FF"/>
            </a:solidFill>
            <a:miter lim="800000"/>
            <a:headEnd/>
            <a:tailEnd/>
          </a:ln>
        </cdr:spPr>
        <cdr:txBody>
          <a:bodyPr xmlns:a="http://schemas.openxmlformats.org/drawingml/2006/main"/>
          <a:lstStyle xmlns:a="http://schemas.openxmlformats.org/drawingml/2006/main"/>
          <a:p xmlns:a="http://schemas.openxmlformats.org/drawingml/2006/main">
            <a:endParaRPr lang="nl-NL"/>
          </a:p>
        </cdr:txBody>
      </cdr:sp>
      <cdr:sp macro="" textlink="" fLocksText="0">
        <cdr:nvSpPr>
          <cdr:cNvPr id="3076" name="Text Box 4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1914861" y="5848731"/>
            <a:ext cx="2276801" cy="199668"/>
          </a:xfrm>
          <a:prstGeom xmlns:a="http://schemas.openxmlformats.org/drawingml/2006/main" prst="rect">
            <a:avLst/>
          </a:prstGeom>
          <a:solidFill xmlns:a="http://schemas.openxmlformats.org/drawingml/2006/main">
            <a:srgbClr val="FFFFFF">
              <a:alpha val="0"/>
            </a:srgbClr>
          </a:solidFill>
          <a:ln xmlns:a="http://schemas.openxmlformats.org/drawingml/2006/main" w="9525">
            <a:noFill/>
            <a:miter lim="800000"/>
            <a:headEnd/>
            <a:tailEnd/>
          </a:ln>
        </cdr:spPr>
        <cdr:txBody>
          <a:bodyPr xmlns:a="http://schemas.openxmlformats.org/drawingml/2006/main" vertOverflow="clip" wrap="square" lIns="27432" tIns="22860" rIns="27432" bIns="0" anchor="t" upright="1"/>
          <a:lstStyle xmlns:a="http://schemas.openxmlformats.org/drawingml/2006/main"/>
          <a:p xmlns:a="http://schemas.openxmlformats.org/drawingml/2006/main">
            <a:pPr algn="ctr" rtl="0">
              <a:defRPr sz="1000"/>
            </a:pPr>
            <a:r>
              <a:rPr lang="nl-NL" sz="1000" b="1" i="0" u="none" strike="noStrike" baseline="0">
                <a:solidFill>
                  <a:srgbClr val="000000"/>
                </a:solidFill>
                <a:latin typeface="Syntax"/>
              </a:rPr>
              <a:t>Toeleveringsrisico</a:t>
            </a:r>
          </a:p>
        </cdr:txBody>
      </cdr:sp>
    </cdr:grpSp>
  </cdr:relSizeAnchor>
  <cdr:relSizeAnchor xmlns:cdr="http://schemas.openxmlformats.org/drawingml/2006/chartDrawing">
    <cdr:from>
      <cdr:x>0.60745</cdr:x>
      <cdr:y>0.4547</cdr:y>
    </cdr:from>
    <cdr:to>
      <cdr:x>0.70575</cdr:x>
      <cdr:y>0.48818</cdr:y>
    </cdr:to>
    <cdr:sp macro="" textlink="">
      <cdr:nvSpPr>
        <cdr:cNvPr id="3085" name="Text Box 1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003253" y="2840006"/>
          <a:ext cx="970881" cy="20888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nl-NL" sz="1200" b="1" i="0" u="none" strike="noStrike" baseline="0">
              <a:solidFill>
                <a:srgbClr val="000000"/>
              </a:solidFill>
              <a:latin typeface="Syntax"/>
            </a:rPr>
            <a:t>Bottleneck</a:t>
          </a:r>
        </a:p>
      </cdr:txBody>
    </cdr:sp>
  </cdr:relSizeAnchor>
  <cdr:relSizeAnchor xmlns:cdr="http://schemas.openxmlformats.org/drawingml/2006/chartDrawing">
    <cdr:from>
      <cdr:x>0.0068</cdr:x>
      <cdr:y>0.45544</cdr:y>
    </cdr:from>
    <cdr:to>
      <cdr:x>0.1051</cdr:x>
      <cdr:y>0.48892</cdr:y>
    </cdr:to>
    <cdr:sp macro="" textlink="">
      <cdr:nvSpPr>
        <cdr:cNvPr id="3086" name="Text Box 1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0364" y="2844613"/>
          <a:ext cx="970881" cy="2088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nl-NL" sz="1200" b="1" i="0" u="none" strike="noStrike" baseline="0">
              <a:solidFill>
                <a:srgbClr val="000000"/>
              </a:solidFill>
              <a:latin typeface="Syntax"/>
            </a:rPr>
            <a:t>Routine</a:t>
          </a:r>
        </a:p>
      </cdr:txBody>
    </cdr:sp>
  </cdr:relSizeAnchor>
  <cdr:relSizeAnchor xmlns:cdr="http://schemas.openxmlformats.org/drawingml/2006/chartDrawing">
    <cdr:from>
      <cdr:x>0.59953</cdr:x>
      <cdr:y>0.04431</cdr:y>
    </cdr:from>
    <cdr:to>
      <cdr:x>0.7055</cdr:x>
      <cdr:y>0.08863</cdr:y>
    </cdr:to>
    <cdr:sp macro="" textlink="">
      <cdr:nvSpPr>
        <cdr:cNvPr id="3087" name="Text Box 1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24996" y="279650"/>
          <a:ext cx="1046693" cy="27646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nl-NL" sz="1200" b="1" i="0" u="none" strike="noStrike" baseline="0">
              <a:solidFill>
                <a:srgbClr val="000000"/>
              </a:solidFill>
              <a:latin typeface="Syntax"/>
            </a:rPr>
            <a:t>Strategisch</a:t>
          </a:r>
        </a:p>
      </cdr:txBody>
    </cdr:sp>
  </cdr:relSizeAnchor>
  <cdr:relSizeAnchor xmlns:cdr="http://schemas.openxmlformats.org/drawingml/2006/chartDrawing">
    <cdr:from>
      <cdr:x>0.01175</cdr:x>
      <cdr:y>0.04431</cdr:y>
    </cdr:from>
    <cdr:to>
      <cdr:x>0.11005</cdr:x>
      <cdr:y>0.0778</cdr:y>
    </cdr:to>
    <cdr:sp macro="" textlink="">
      <cdr:nvSpPr>
        <cdr:cNvPr id="3088" name="Text Box 16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19275" y="279650"/>
          <a:ext cx="970881" cy="20888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nl-NL" sz="1200" b="1" i="0" u="none" strike="noStrike" baseline="0">
              <a:solidFill>
                <a:srgbClr val="000000"/>
              </a:solidFill>
              <a:latin typeface="Syntax"/>
            </a:rPr>
            <a:t>Hefboom</a:t>
          </a:r>
        </a:p>
      </cdr:txBody>
    </cdr:sp>
  </cdr:relSizeAnchor>
  <cdr:relSizeAnchor xmlns:cdr="http://schemas.openxmlformats.org/drawingml/2006/chartDrawing">
    <cdr:from>
      <cdr:x>0.4995</cdr:x>
      <cdr:y>0.01354</cdr:y>
    </cdr:from>
    <cdr:to>
      <cdr:x>0.5978</cdr:x>
      <cdr:y>0.04702</cdr:y>
    </cdr:to>
    <cdr:sp macro="" textlink="">
      <cdr:nvSpPr>
        <cdr:cNvPr id="3089" name="Text Box 17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36996" y="87662"/>
          <a:ext cx="970881" cy="20888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nl-NL" sz="900" b="1" i="0" u="none" strike="noStrike" baseline="0">
              <a:solidFill>
                <a:srgbClr val="000000"/>
              </a:solidFill>
              <a:latin typeface="Syntax"/>
            </a:rPr>
            <a:t>Partnership</a:t>
          </a:r>
        </a:p>
      </cdr:txBody>
    </cdr:sp>
  </cdr:relSizeAnchor>
  <cdr:relSizeAnchor xmlns:cdr="http://schemas.openxmlformats.org/drawingml/2006/chartDrawing">
    <cdr:from>
      <cdr:x>0.47772</cdr:x>
      <cdr:y>0.88872</cdr:y>
    </cdr:from>
    <cdr:to>
      <cdr:x>0.60894</cdr:x>
      <cdr:y>0.9222</cdr:y>
    </cdr:to>
    <cdr:sp macro="" textlink="">
      <cdr:nvSpPr>
        <cdr:cNvPr id="3090" name="Text Box 1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721789" y="5547808"/>
          <a:ext cx="1296138" cy="2088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nl-NL" sz="900" b="1" i="0" u="none" strike="noStrike" baseline="0">
              <a:solidFill>
                <a:srgbClr val="000000"/>
              </a:solidFill>
              <a:latin typeface="Syntax"/>
            </a:rPr>
            <a:t>Zekerstellen levering</a:t>
          </a:r>
        </a:p>
      </cdr:txBody>
    </cdr:sp>
  </cdr:relSizeAnchor>
  <cdr:relSizeAnchor xmlns:cdr="http://schemas.openxmlformats.org/drawingml/2006/chartDrawing">
    <cdr:from>
      <cdr:x>0.10609</cdr:x>
      <cdr:y>0.88872</cdr:y>
    </cdr:from>
    <cdr:to>
      <cdr:x>0.26801</cdr:x>
      <cdr:y>0.9222</cdr:y>
    </cdr:to>
    <cdr:sp macro="" textlink="">
      <cdr:nvSpPr>
        <cdr:cNvPr id="3091" name="Text Box 19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051027" y="5547808"/>
          <a:ext cx="1599386" cy="2088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nl-NL" sz="900" b="1" i="0" u="none" strike="noStrike" baseline="0">
              <a:solidFill>
                <a:srgbClr val="000000"/>
              </a:solidFill>
              <a:latin typeface="Syntax"/>
            </a:rPr>
            <a:t>Verlaging proceskosten </a:t>
          </a:r>
        </a:p>
      </cdr:txBody>
    </cdr:sp>
  </cdr:relSizeAnchor>
  <cdr:relSizeAnchor xmlns:cdr="http://schemas.openxmlformats.org/drawingml/2006/chartDrawing">
    <cdr:from>
      <cdr:x>0.08603</cdr:x>
      <cdr:y>0.00763</cdr:y>
    </cdr:from>
    <cdr:to>
      <cdr:x>0.18432</cdr:x>
      <cdr:y>0.04111</cdr:y>
    </cdr:to>
    <cdr:sp macro="" textlink="">
      <cdr:nvSpPr>
        <cdr:cNvPr id="3092" name="Text Box 20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52938" y="50800"/>
          <a:ext cx="970881" cy="20888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nl-NL" sz="900" b="1" i="0" u="none" strike="noStrike" baseline="0">
              <a:solidFill>
                <a:srgbClr val="000000"/>
              </a:solidFill>
              <a:latin typeface="Syntax"/>
            </a:rPr>
            <a:t>Verdeel en Heers</a:t>
          </a:r>
        </a:p>
      </cdr:txBody>
    </cdr:sp>
  </cdr:relSizeAnchor>
</c:userShape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spicenscan.nl?subject=Meer%20informatie%20over%20Kraljic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AE59"/>
  <sheetViews>
    <sheetView showGridLines="0" showRowColHeaders="0" tabSelected="1" zoomScale="90" zoomScaleNormal="90" workbookViewId="0">
      <selection activeCell="A2" sqref="A2"/>
    </sheetView>
  </sheetViews>
  <sheetFormatPr defaultRowHeight="12.75"/>
  <cols>
    <col min="1" max="1" width="16.7109375" style="5" customWidth="1"/>
    <col min="2" max="7" width="22.7109375" style="5" customWidth="1"/>
    <col min="8" max="8" width="16.42578125" style="5" customWidth="1"/>
    <col min="9" max="9" width="4" style="5" customWidth="1"/>
    <col min="10" max="10" width="9.5703125" style="14" customWidth="1"/>
    <col min="11" max="24" width="0" style="5" hidden="1" customWidth="1"/>
    <col min="25" max="25" width="10.28515625" style="5" hidden="1" customWidth="1"/>
    <col min="26" max="26" width="0" style="5" hidden="1" customWidth="1"/>
    <col min="27" max="16384" width="9.140625" style="5"/>
  </cols>
  <sheetData>
    <row r="1" spans="1:31" ht="29.25" customHeight="1">
      <c r="A1" s="6" t="s">
        <v>24</v>
      </c>
      <c r="B1" s="6" t="s">
        <v>18</v>
      </c>
      <c r="C1" s="6" t="s">
        <v>19</v>
      </c>
      <c r="D1" s="6" t="s">
        <v>20</v>
      </c>
      <c r="E1" s="6" t="s">
        <v>21</v>
      </c>
      <c r="F1" s="6" t="s">
        <v>22</v>
      </c>
      <c r="G1" s="6" t="s">
        <v>0</v>
      </c>
      <c r="H1" s="3"/>
      <c r="I1" s="3"/>
      <c r="J1" s="4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1" ht="13.5" customHeight="1">
      <c r="A2" s="42">
        <v>4</v>
      </c>
      <c r="B2" s="43" t="s">
        <v>5</v>
      </c>
      <c r="C2" s="43" t="s">
        <v>8</v>
      </c>
      <c r="D2" s="43" t="s">
        <v>10</v>
      </c>
      <c r="E2" s="43" t="s">
        <v>13</v>
      </c>
      <c r="F2" s="43" t="s">
        <v>16</v>
      </c>
      <c r="G2" s="44">
        <v>159874</v>
      </c>
      <c r="H2" s="3"/>
      <c r="I2" s="7"/>
      <c r="J2" s="7"/>
      <c r="K2" s="3"/>
      <c r="L2" s="3"/>
      <c r="M2" s="3"/>
      <c r="N2" s="3"/>
      <c r="O2" s="3"/>
      <c r="P2" s="3"/>
      <c r="Q2" s="3" t="s">
        <v>1</v>
      </c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1" ht="13.5" customHeight="1">
      <c r="A3" s="42">
        <v>2</v>
      </c>
      <c r="B3" s="43" t="s">
        <v>6</v>
      </c>
      <c r="C3" s="43" t="s">
        <v>8</v>
      </c>
      <c r="D3" s="43" t="s">
        <v>9</v>
      </c>
      <c r="E3" s="43" t="s">
        <v>12</v>
      </c>
      <c r="F3" s="43" t="s">
        <v>17</v>
      </c>
      <c r="G3" s="44">
        <v>150000</v>
      </c>
      <c r="H3" s="3"/>
      <c r="I3" s="10"/>
      <c r="J3" s="11"/>
      <c r="K3" s="3">
        <f t="shared" ref="K3:K22" si="0">IF(B2=1,2,IF(B2="2 t/m 4",1,IF(B2="meer dan 4",0,"")))</f>
        <v>1</v>
      </c>
      <c r="L3" s="3">
        <f t="shared" ref="L3:L32" si="1">IF(C2=1,2,IF(C2="2 t/m 5",1,IF(C2="Meer dan 5",0,"")))</f>
        <v>0</v>
      </c>
      <c r="M3" s="3" t="str">
        <f t="shared" ref="M3:M22" si="2">IF(D2="minder dan 1 mnd.",0,IF(D2="1 t/m 6 mnd.",1,IF(D2="meer dan 6 mnd.",2,"")))</f>
        <v/>
      </c>
      <c r="N3" s="3">
        <f t="shared" ref="N3:N22" si="3">IF(E2="meerdere",0,IF(E2="enkele",1,IF(E2="geen",2," ")))</f>
        <v>1</v>
      </c>
      <c r="O3" s="3">
        <f t="shared" ref="O3:O22" si="4">IF(F2="beperkt",0,IF(F2="redelijk",1,IF(F2="hoog",2," ")))</f>
        <v>1</v>
      </c>
      <c r="P3" s="3"/>
      <c r="Q3" s="3">
        <f t="shared" ref="Q3:Q22" si="5">SUM(K3,L3,M3,N3,O3)</f>
        <v>3</v>
      </c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1" ht="13.5" customHeight="1">
      <c r="A4" s="42">
        <v>6</v>
      </c>
      <c r="B4" s="43">
        <v>1</v>
      </c>
      <c r="C4" s="43" t="s">
        <v>7</v>
      </c>
      <c r="D4" s="43" t="s">
        <v>11</v>
      </c>
      <c r="E4" s="43" t="s">
        <v>13</v>
      </c>
      <c r="F4" s="43" t="s">
        <v>15</v>
      </c>
      <c r="G4" s="44">
        <v>85000</v>
      </c>
      <c r="H4" s="3"/>
      <c r="I4" s="10"/>
      <c r="J4" s="11"/>
      <c r="K4" s="3">
        <f t="shared" si="0"/>
        <v>0</v>
      </c>
      <c r="L4" s="3">
        <f t="shared" si="1"/>
        <v>0</v>
      </c>
      <c r="M4" s="3" t="str">
        <f t="shared" si="2"/>
        <v/>
      </c>
      <c r="N4" s="3">
        <f t="shared" si="3"/>
        <v>2</v>
      </c>
      <c r="O4" s="3">
        <f t="shared" si="4"/>
        <v>2</v>
      </c>
      <c r="P4" s="3"/>
      <c r="Q4" s="3">
        <f t="shared" si="5"/>
        <v>4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1" ht="13.5" customHeight="1">
      <c r="A5" s="42">
        <v>7</v>
      </c>
      <c r="B5" s="43" t="s">
        <v>5</v>
      </c>
      <c r="C5" s="43"/>
      <c r="D5" s="43" t="s">
        <v>9</v>
      </c>
      <c r="E5" s="43" t="s">
        <v>14</v>
      </c>
      <c r="F5" s="43" t="s">
        <v>15</v>
      </c>
      <c r="G5" s="44">
        <v>74250</v>
      </c>
      <c r="H5" s="3"/>
      <c r="I5" s="10"/>
      <c r="J5" s="11"/>
      <c r="K5" s="3">
        <f t="shared" si="0"/>
        <v>2</v>
      </c>
      <c r="L5" s="3">
        <f t="shared" si="1"/>
        <v>1</v>
      </c>
      <c r="M5" s="3" t="str">
        <f t="shared" si="2"/>
        <v/>
      </c>
      <c r="N5" s="3">
        <f t="shared" si="3"/>
        <v>1</v>
      </c>
      <c r="O5" s="3">
        <f t="shared" si="4"/>
        <v>0</v>
      </c>
      <c r="P5" s="3"/>
      <c r="Q5" s="3">
        <f t="shared" si="5"/>
        <v>4</v>
      </c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1:31" ht="13.5" customHeight="1">
      <c r="A6" s="42">
        <v>5</v>
      </c>
      <c r="B6" s="43" t="s">
        <v>5</v>
      </c>
      <c r="C6" s="43" t="s">
        <v>8</v>
      </c>
      <c r="D6" s="43" t="s">
        <v>11</v>
      </c>
      <c r="E6" s="43" t="s">
        <v>14</v>
      </c>
      <c r="F6" s="43" t="s">
        <v>15</v>
      </c>
      <c r="G6" s="44">
        <v>13000</v>
      </c>
      <c r="H6" s="3"/>
      <c r="I6" s="10"/>
      <c r="J6" s="11"/>
      <c r="K6" s="3">
        <f t="shared" si="0"/>
        <v>1</v>
      </c>
      <c r="L6" s="3" t="str">
        <f t="shared" si="1"/>
        <v/>
      </c>
      <c r="M6" s="3" t="str">
        <f t="shared" si="2"/>
        <v/>
      </c>
      <c r="N6" s="3">
        <f t="shared" si="3"/>
        <v>0</v>
      </c>
      <c r="O6" s="3">
        <f t="shared" si="4"/>
        <v>0</v>
      </c>
      <c r="P6" s="3"/>
      <c r="Q6" s="3">
        <f t="shared" si="5"/>
        <v>1</v>
      </c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1" ht="13.5" customHeight="1">
      <c r="A7" s="42">
        <v>1</v>
      </c>
      <c r="B7" s="43" t="s">
        <v>6</v>
      </c>
      <c r="C7" s="43" t="s">
        <v>8</v>
      </c>
      <c r="D7" s="43" t="s">
        <v>10</v>
      </c>
      <c r="E7" s="43" t="s">
        <v>14</v>
      </c>
      <c r="F7" s="43" t="s">
        <v>15</v>
      </c>
      <c r="G7" s="44">
        <v>10000</v>
      </c>
      <c r="H7" s="3"/>
      <c r="I7" s="10"/>
      <c r="J7" s="11"/>
      <c r="K7" s="3">
        <f t="shared" si="0"/>
        <v>1</v>
      </c>
      <c r="L7" s="3">
        <f t="shared" si="1"/>
        <v>0</v>
      </c>
      <c r="M7" s="3" t="str">
        <f t="shared" si="2"/>
        <v/>
      </c>
      <c r="N7" s="3">
        <f t="shared" si="3"/>
        <v>0</v>
      </c>
      <c r="O7" s="3">
        <f t="shared" si="4"/>
        <v>0</v>
      </c>
      <c r="P7" s="3"/>
      <c r="Q7" s="3">
        <f t="shared" si="5"/>
        <v>1</v>
      </c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5" t="s">
        <v>25</v>
      </c>
    </row>
    <row r="8" spans="1:31" ht="13.5" customHeight="1">
      <c r="A8" s="42">
        <v>3</v>
      </c>
      <c r="B8" s="43" t="s">
        <v>6</v>
      </c>
      <c r="C8" s="43" t="s">
        <v>8</v>
      </c>
      <c r="D8" s="43" t="s">
        <v>10</v>
      </c>
      <c r="E8" s="43" t="s">
        <v>14</v>
      </c>
      <c r="F8" s="43" t="s">
        <v>17</v>
      </c>
      <c r="G8" s="44">
        <v>10000</v>
      </c>
      <c r="H8" s="3"/>
      <c r="I8" s="10"/>
      <c r="J8" s="11"/>
      <c r="K8" s="3">
        <f t="shared" si="0"/>
        <v>0</v>
      </c>
      <c r="L8" s="3">
        <f t="shared" si="1"/>
        <v>0</v>
      </c>
      <c r="M8" s="3" t="str">
        <f t="shared" si="2"/>
        <v/>
      </c>
      <c r="N8" s="3">
        <f t="shared" si="3"/>
        <v>0</v>
      </c>
      <c r="O8" s="3">
        <f t="shared" si="4"/>
        <v>0</v>
      </c>
      <c r="P8" s="3"/>
      <c r="Q8" s="3">
        <f t="shared" si="5"/>
        <v>0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5" t="s">
        <v>26</v>
      </c>
    </row>
    <row r="9" spans="1:31" ht="13.5" customHeight="1">
      <c r="A9" s="15"/>
      <c r="B9" s="16"/>
      <c r="C9" s="16"/>
      <c r="D9" s="16"/>
      <c r="E9" s="16"/>
      <c r="F9" s="16"/>
      <c r="G9" s="17"/>
      <c r="H9" s="3"/>
      <c r="I9" s="10"/>
      <c r="J9" s="11"/>
      <c r="K9" s="3">
        <f t="shared" si="0"/>
        <v>0</v>
      </c>
      <c r="L9" s="3">
        <f t="shared" si="1"/>
        <v>0</v>
      </c>
      <c r="M9" s="3" t="str">
        <f t="shared" si="2"/>
        <v/>
      </c>
      <c r="N9" s="3">
        <f t="shared" si="3"/>
        <v>0</v>
      </c>
      <c r="O9" s="3">
        <f t="shared" si="4"/>
        <v>2</v>
      </c>
      <c r="P9" s="3"/>
      <c r="Q9" s="3">
        <f t="shared" si="5"/>
        <v>2</v>
      </c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1" ht="13.5" customHeight="1">
      <c r="A10" s="15"/>
      <c r="B10" s="16"/>
      <c r="C10" s="16"/>
      <c r="D10" s="16"/>
      <c r="E10" s="16"/>
      <c r="F10" s="16"/>
      <c r="G10" s="17"/>
      <c r="H10" s="3"/>
      <c r="I10" s="10"/>
      <c r="J10" s="11"/>
      <c r="K10" s="3" t="str">
        <f t="shared" si="0"/>
        <v/>
      </c>
      <c r="L10" s="3" t="str">
        <f t="shared" si="1"/>
        <v/>
      </c>
      <c r="M10" s="3" t="str">
        <f t="shared" si="2"/>
        <v/>
      </c>
      <c r="N10" s="3" t="str">
        <f t="shared" si="3"/>
        <v xml:space="preserve"> </v>
      </c>
      <c r="O10" s="3" t="str">
        <f t="shared" si="4"/>
        <v xml:space="preserve"> </v>
      </c>
      <c r="P10" s="3"/>
      <c r="Q10" s="3">
        <f t="shared" si="5"/>
        <v>0</v>
      </c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1" ht="13.5" customHeight="1">
      <c r="A11" s="15"/>
      <c r="B11" s="16"/>
      <c r="C11" s="16"/>
      <c r="D11" s="16"/>
      <c r="E11" s="16"/>
      <c r="F11" s="16"/>
      <c r="G11" s="17"/>
      <c r="H11" s="3"/>
      <c r="I11" s="10"/>
      <c r="J11" s="11"/>
      <c r="K11" s="3" t="str">
        <f t="shared" si="0"/>
        <v/>
      </c>
      <c r="L11" s="3" t="str">
        <f t="shared" si="1"/>
        <v/>
      </c>
      <c r="M11" s="3" t="str">
        <f t="shared" si="2"/>
        <v/>
      </c>
      <c r="N11" s="3" t="str">
        <f t="shared" si="3"/>
        <v xml:space="preserve"> </v>
      </c>
      <c r="O11" s="3" t="str">
        <f t="shared" si="4"/>
        <v xml:space="preserve"> </v>
      </c>
      <c r="P11" s="3"/>
      <c r="Q11" s="3">
        <f t="shared" si="5"/>
        <v>0</v>
      </c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5" t="s">
        <v>27</v>
      </c>
    </row>
    <row r="12" spans="1:31" ht="13.5" customHeight="1">
      <c r="A12" s="15"/>
      <c r="B12" s="16"/>
      <c r="C12" s="16"/>
      <c r="D12" s="16"/>
      <c r="E12" s="16"/>
      <c r="F12" s="16"/>
      <c r="G12" s="17"/>
      <c r="H12" s="3"/>
      <c r="I12" s="10"/>
      <c r="J12" s="11"/>
      <c r="K12" s="3" t="str">
        <f t="shared" si="0"/>
        <v/>
      </c>
      <c r="L12" s="3" t="str">
        <f t="shared" si="1"/>
        <v/>
      </c>
      <c r="M12" s="3" t="str">
        <f t="shared" si="2"/>
        <v/>
      </c>
      <c r="N12" s="3" t="str">
        <f t="shared" si="3"/>
        <v xml:space="preserve"> </v>
      </c>
      <c r="O12" s="3" t="str">
        <f t="shared" si="4"/>
        <v xml:space="preserve"> </v>
      </c>
      <c r="P12" s="3"/>
      <c r="Q12" s="3">
        <f t="shared" si="5"/>
        <v>0</v>
      </c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</row>
    <row r="13" spans="1:31" ht="13.5" customHeight="1">
      <c r="A13" s="15"/>
      <c r="B13" s="16"/>
      <c r="C13" s="16"/>
      <c r="D13" s="16"/>
      <c r="E13" s="16"/>
      <c r="F13" s="16"/>
      <c r="G13" s="17"/>
      <c r="H13" s="3"/>
      <c r="I13" s="10"/>
      <c r="J13" s="11"/>
      <c r="K13" s="3" t="str">
        <f t="shared" si="0"/>
        <v/>
      </c>
      <c r="L13" s="3" t="str">
        <f t="shared" si="1"/>
        <v/>
      </c>
      <c r="M13" s="3" t="str">
        <f t="shared" si="2"/>
        <v/>
      </c>
      <c r="N13" s="3" t="str">
        <f t="shared" si="3"/>
        <v xml:space="preserve"> </v>
      </c>
      <c r="O13" s="3" t="str">
        <f t="shared" si="4"/>
        <v xml:space="preserve"> </v>
      </c>
      <c r="P13" s="3"/>
      <c r="Q13" s="3">
        <f t="shared" si="5"/>
        <v>0</v>
      </c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</row>
    <row r="14" spans="1:31" ht="13.5" customHeight="1">
      <c r="A14" s="15"/>
      <c r="B14" s="16"/>
      <c r="C14" s="16"/>
      <c r="D14" s="16"/>
      <c r="E14" s="16"/>
      <c r="F14" s="16"/>
      <c r="G14" s="17"/>
      <c r="H14" s="3"/>
      <c r="I14" s="10"/>
      <c r="J14" s="11"/>
      <c r="K14" s="3" t="str">
        <f t="shared" si="0"/>
        <v/>
      </c>
      <c r="L14" s="3" t="str">
        <f t="shared" si="1"/>
        <v/>
      </c>
      <c r="M14" s="3" t="str">
        <f t="shared" si="2"/>
        <v/>
      </c>
      <c r="N14" s="3" t="str">
        <f t="shared" si="3"/>
        <v xml:space="preserve"> </v>
      </c>
      <c r="O14" s="3" t="str">
        <f t="shared" si="4"/>
        <v xml:space="preserve"> </v>
      </c>
      <c r="P14" s="3"/>
      <c r="Q14" s="3">
        <f t="shared" si="5"/>
        <v>0</v>
      </c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</row>
    <row r="15" spans="1:31" ht="13.5" customHeight="1">
      <c r="A15" s="15"/>
      <c r="B15" s="16"/>
      <c r="C15" s="16"/>
      <c r="D15" s="16"/>
      <c r="E15" s="16"/>
      <c r="F15" s="16"/>
      <c r="G15" s="17"/>
      <c r="H15" s="3"/>
      <c r="I15" s="10"/>
      <c r="J15" s="11"/>
      <c r="K15" s="3" t="str">
        <f t="shared" si="0"/>
        <v/>
      </c>
      <c r="L15" s="3" t="str">
        <f t="shared" si="1"/>
        <v/>
      </c>
      <c r="M15" s="3" t="str">
        <f t="shared" si="2"/>
        <v/>
      </c>
      <c r="N15" s="3" t="str">
        <f t="shared" si="3"/>
        <v xml:space="preserve"> </v>
      </c>
      <c r="O15" s="3" t="str">
        <f t="shared" si="4"/>
        <v xml:space="preserve"> </v>
      </c>
      <c r="P15" s="3"/>
      <c r="Q15" s="3">
        <f t="shared" si="5"/>
        <v>0</v>
      </c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</row>
    <row r="16" spans="1:31" ht="13.5" customHeight="1">
      <c r="A16" s="15"/>
      <c r="B16" s="16"/>
      <c r="C16" s="16"/>
      <c r="D16" s="16"/>
      <c r="E16" s="16"/>
      <c r="F16" s="16"/>
      <c r="G16" s="17"/>
      <c r="H16" s="3"/>
      <c r="I16" s="10"/>
      <c r="J16" s="11"/>
      <c r="K16" s="3" t="str">
        <f t="shared" si="0"/>
        <v/>
      </c>
      <c r="L16" s="3" t="str">
        <f t="shared" si="1"/>
        <v/>
      </c>
      <c r="M16" s="3" t="str">
        <f t="shared" si="2"/>
        <v/>
      </c>
      <c r="N16" s="3" t="str">
        <f t="shared" si="3"/>
        <v xml:space="preserve"> </v>
      </c>
      <c r="O16" s="3" t="str">
        <f t="shared" si="4"/>
        <v xml:space="preserve"> </v>
      </c>
      <c r="P16" s="3"/>
      <c r="Q16" s="3">
        <f t="shared" si="5"/>
        <v>0</v>
      </c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</row>
    <row r="17" spans="1:30" ht="13.5" customHeight="1">
      <c r="A17" s="15"/>
      <c r="B17" s="16"/>
      <c r="C17" s="16"/>
      <c r="D17" s="16"/>
      <c r="E17" s="16"/>
      <c r="F17" s="16"/>
      <c r="G17" s="17"/>
      <c r="H17" s="3"/>
      <c r="I17" s="10"/>
      <c r="J17" s="11"/>
      <c r="K17" s="3" t="str">
        <f t="shared" si="0"/>
        <v/>
      </c>
      <c r="L17" s="3" t="str">
        <f t="shared" si="1"/>
        <v/>
      </c>
      <c r="M17" s="3" t="str">
        <f t="shared" si="2"/>
        <v/>
      </c>
      <c r="N17" s="3" t="str">
        <f t="shared" si="3"/>
        <v xml:space="preserve"> </v>
      </c>
      <c r="O17" s="3" t="str">
        <f t="shared" si="4"/>
        <v xml:space="preserve"> </v>
      </c>
      <c r="P17" s="3"/>
      <c r="Q17" s="3">
        <f t="shared" si="5"/>
        <v>0</v>
      </c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</row>
    <row r="18" spans="1:30" ht="13.5" customHeight="1">
      <c r="A18" s="15"/>
      <c r="B18" s="16"/>
      <c r="C18" s="16"/>
      <c r="D18" s="16"/>
      <c r="E18" s="16"/>
      <c r="F18" s="16"/>
      <c r="G18" s="17"/>
      <c r="H18" s="3"/>
      <c r="I18" s="10"/>
      <c r="J18" s="11"/>
      <c r="K18" s="3" t="str">
        <f t="shared" si="0"/>
        <v/>
      </c>
      <c r="L18" s="3" t="str">
        <f t="shared" si="1"/>
        <v/>
      </c>
      <c r="M18" s="3" t="str">
        <f t="shared" si="2"/>
        <v/>
      </c>
      <c r="N18" s="3" t="str">
        <f t="shared" si="3"/>
        <v xml:space="preserve"> </v>
      </c>
      <c r="O18" s="3" t="str">
        <f t="shared" si="4"/>
        <v xml:space="preserve"> </v>
      </c>
      <c r="P18" s="3"/>
      <c r="Q18" s="3">
        <f t="shared" si="5"/>
        <v>0</v>
      </c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</row>
    <row r="19" spans="1:30" ht="13.5" customHeight="1">
      <c r="A19" s="15"/>
      <c r="B19" s="16"/>
      <c r="C19" s="16"/>
      <c r="D19" s="16"/>
      <c r="E19" s="16"/>
      <c r="F19" s="16"/>
      <c r="G19" s="17"/>
      <c r="H19" s="3"/>
      <c r="I19" s="10"/>
      <c r="J19" s="11"/>
      <c r="K19" s="3" t="str">
        <f t="shared" si="0"/>
        <v/>
      </c>
      <c r="L19" s="3" t="str">
        <f t="shared" si="1"/>
        <v/>
      </c>
      <c r="M19" s="3" t="str">
        <f t="shared" si="2"/>
        <v/>
      </c>
      <c r="N19" s="3" t="str">
        <f t="shared" si="3"/>
        <v xml:space="preserve"> </v>
      </c>
      <c r="O19" s="3" t="str">
        <f t="shared" si="4"/>
        <v xml:space="preserve"> </v>
      </c>
      <c r="P19" s="3"/>
      <c r="Q19" s="3">
        <f t="shared" si="5"/>
        <v>0</v>
      </c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</row>
    <row r="20" spans="1:30" ht="13.5" customHeight="1">
      <c r="A20" s="15"/>
      <c r="B20" s="16"/>
      <c r="C20" s="16"/>
      <c r="D20" s="16"/>
      <c r="E20" s="16"/>
      <c r="F20" s="16"/>
      <c r="G20" s="17"/>
      <c r="H20" s="3"/>
      <c r="I20" s="10"/>
      <c r="J20" s="11"/>
      <c r="K20" s="3" t="str">
        <f t="shared" si="0"/>
        <v/>
      </c>
      <c r="L20" s="3" t="str">
        <f t="shared" si="1"/>
        <v/>
      </c>
      <c r="M20" s="3" t="str">
        <f t="shared" si="2"/>
        <v/>
      </c>
      <c r="N20" s="3" t="str">
        <f t="shared" si="3"/>
        <v xml:space="preserve"> </v>
      </c>
      <c r="O20" s="3" t="str">
        <f t="shared" si="4"/>
        <v xml:space="preserve"> </v>
      </c>
      <c r="P20" s="3"/>
      <c r="Q20" s="3">
        <f t="shared" si="5"/>
        <v>0</v>
      </c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</row>
    <row r="21" spans="1:30" ht="13.5" customHeight="1">
      <c r="A21" s="15"/>
      <c r="B21" s="16"/>
      <c r="C21" s="16"/>
      <c r="D21" s="16"/>
      <c r="E21" s="16"/>
      <c r="F21" s="16"/>
      <c r="G21" s="17"/>
      <c r="H21" s="3"/>
      <c r="I21" s="10"/>
      <c r="J21" s="11"/>
      <c r="K21" s="3" t="str">
        <f t="shared" si="0"/>
        <v/>
      </c>
      <c r="L21" s="3" t="str">
        <f t="shared" si="1"/>
        <v/>
      </c>
      <c r="M21" s="3" t="str">
        <f t="shared" si="2"/>
        <v/>
      </c>
      <c r="N21" s="3" t="str">
        <f t="shared" si="3"/>
        <v xml:space="preserve"> </v>
      </c>
      <c r="O21" s="3" t="str">
        <f t="shared" si="4"/>
        <v xml:space="preserve"> </v>
      </c>
      <c r="P21" s="3"/>
      <c r="Q21" s="3">
        <f t="shared" si="5"/>
        <v>0</v>
      </c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</row>
    <row r="22" spans="1:30" ht="13.5" customHeight="1">
      <c r="A22" s="15"/>
      <c r="B22" s="16"/>
      <c r="C22" s="16"/>
      <c r="D22" s="16"/>
      <c r="E22" s="16"/>
      <c r="F22" s="16"/>
      <c r="G22" s="17"/>
      <c r="H22" s="3"/>
      <c r="I22" s="10"/>
      <c r="J22" s="11"/>
      <c r="K22" s="3" t="str">
        <f t="shared" si="0"/>
        <v/>
      </c>
      <c r="L22" s="3" t="str">
        <f t="shared" si="1"/>
        <v/>
      </c>
      <c r="M22" s="3" t="str">
        <f t="shared" si="2"/>
        <v/>
      </c>
      <c r="N22" s="3" t="str">
        <f t="shared" si="3"/>
        <v xml:space="preserve"> </v>
      </c>
      <c r="O22" s="3" t="str">
        <f t="shared" si="4"/>
        <v xml:space="preserve"> </v>
      </c>
      <c r="P22" s="3"/>
      <c r="Q22" s="3">
        <f t="shared" si="5"/>
        <v>0</v>
      </c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</row>
    <row r="23" spans="1:30" ht="13.5" customHeight="1">
      <c r="A23" s="15"/>
      <c r="B23" s="16"/>
      <c r="C23" s="16"/>
      <c r="D23" s="16"/>
      <c r="E23" s="16"/>
      <c r="F23" s="16"/>
      <c r="G23" s="17"/>
      <c r="H23" s="3"/>
      <c r="I23" s="10"/>
      <c r="J23" s="4"/>
      <c r="K23" s="3" t="str">
        <f t="shared" ref="K23:K32" si="6">IF(B22=1,2,IF(B22="2 t/m 4",1,IF(B22="Meer dan 4",0,"")))</f>
        <v/>
      </c>
      <c r="L23" s="3" t="str">
        <f t="shared" si="1"/>
        <v/>
      </c>
      <c r="M23" s="3" t="str">
        <f t="shared" ref="M23:M32" si="7">IF(D22="Minder dan 1 mnd.",0,IF(D22="1 t/m 6 mnd.",1,IF(D22="Meer dan 6 mnd.",2,"")))</f>
        <v/>
      </c>
      <c r="N23" s="3" t="str">
        <f t="shared" ref="N23:N32" si="8">IF(E22="Meerdere",0,IF(E22="Enkele",1,IF(E22="Geen",2," ")))</f>
        <v xml:space="preserve"> </v>
      </c>
      <c r="O23" s="3" t="str">
        <f t="shared" ref="O23:O32" si="9">IF(F22="Beperkt",0,IF(F22="Redelijk",1,IF(F22="Hoog",2," ")))</f>
        <v xml:space="preserve"> </v>
      </c>
      <c r="P23" s="3"/>
      <c r="Q23" s="3">
        <f t="shared" ref="Q23:Q32" si="10">SUM(K23,L23,M23,N23,O23)</f>
        <v>0</v>
      </c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</row>
    <row r="24" spans="1:30" ht="13.5" customHeight="1">
      <c r="A24" s="15"/>
      <c r="B24" s="16"/>
      <c r="C24" s="16"/>
      <c r="D24" s="16"/>
      <c r="E24" s="16"/>
      <c r="F24" s="16"/>
      <c r="G24" s="17"/>
      <c r="H24" s="3"/>
      <c r="I24" s="10"/>
      <c r="J24" s="4"/>
      <c r="K24" s="3" t="str">
        <f t="shared" si="6"/>
        <v/>
      </c>
      <c r="L24" s="3" t="str">
        <f t="shared" si="1"/>
        <v/>
      </c>
      <c r="M24" s="3" t="str">
        <f t="shared" si="7"/>
        <v/>
      </c>
      <c r="N24" s="3" t="str">
        <f t="shared" si="8"/>
        <v xml:space="preserve"> </v>
      </c>
      <c r="O24" s="3" t="str">
        <f t="shared" si="9"/>
        <v xml:space="preserve"> </v>
      </c>
      <c r="P24" s="3"/>
      <c r="Q24" s="3">
        <f t="shared" si="10"/>
        <v>0</v>
      </c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</row>
    <row r="25" spans="1:30" ht="13.5" customHeight="1">
      <c r="A25" s="15"/>
      <c r="B25" s="16"/>
      <c r="C25" s="16"/>
      <c r="D25" s="16"/>
      <c r="E25" s="16"/>
      <c r="F25" s="16"/>
      <c r="G25" s="17"/>
      <c r="H25" s="3"/>
      <c r="I25" s="10"/>
      <c r="J25" s="4"/>
      <c r="K25" s="3" t="str">
        <f t="shared" si="6"/>
        <v/>
      </c>
      <c r="L25" s="3" t="str">
        <f t="shared" si="1"/>
        <v/>
      </c>
      <c r="M25" s="3" t="str">
        <f t="shared" si="7"/>
        <v/>
      </c>
      <c r="N25" s="3" t="str">
        <f t="shared" si="8"/>
        <v xml:space="preserve"> </v>
      </c>
      <c r="O25" s="3" t="str">
        <f t="shared" si="9"/>
        <v xml:space="preserve"> </v>
      </c>
      <c r="P25" s="3"/>
      <c r="Q25" s="3">
        <f t="shared" si="10"/>
        <v>0</v>
      </c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</row>
    <row r="26" spans="1:30" ht="13.5" customHeight="1">
      <c r="A26" s="15"/>
      <c r="B26" s="16"/>
      <c r="C26" s="16"/>
      <c r="D26" s="16"/>
      <c r="E26" s="16"/>
      <c r="F26" s="16"/>
      <c r="G26" s="17"/>
      <c r="H26" s="3"/>
      <c r="I26" s="10"/>
      <c r="J26" s="4"/>
      <c r="K26" s="3" t="str">
        <f t="shared" si="6"/>
        <v/>
      </c>
      <c r="L26" s="3" t="str">
        <f t="shared" si="1"/>
        <v/>
      </c>
      <c r="M26" s="3" t="str">
        <f t="shared" si="7"/>
        <v/>
      </c>
      <c r="N26" s="3" t="str">
        <f t="shared" si="8"/>
        <v xml:space="preserve"> </v>
      </c>
      <c r="O26" s="3" t="str">
        <f t="shared" si="9"/>
        <v xml:space="preserve"> </v>
      </c>
      <c r="P26" s="3"/>
      <c r="Q26" s="3">
        <f t="shared" si="10"/>
        <v>0</v>
      </c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1:30" ht="13.5" customHeight="1">
      <c r="A27" s="15"/>
      <c r="B27" s="16"/>
      <c r="C27" s="16"/>
      <c r="D27" s="16"/>
      <c r="E27" s="16"/>
      <c r="F27" s="16"/>
      <c r="G27" s="17"/>
      <c r="H27" s="3"/>
      <c r="I27" s="10"/>
      <c r="J27" s="4"/>
      <c r="K27" s="3" t="str">
        <f t="shared" si="6"/>
        <v/>
      </c>
      <c r="L27" s="3" t="str">
        <f t="shared" si="1"/>
        <v/>
      </c>
      <c r="M27" s="3" t="str">
        <f t="shared" si="7"/>
        <v/>
      </c>
      <c r="N27" s="3" t="str">
        <f t="shared" si="8"/>
        <v xml:space="preserve"> </v>
      </c>
      <c r="O27" s="3" t="str">
        <f t="shared" si="9"/>
        <v xml:space="preserve"> </v>
      </c>
      <c r="P27" s="3"/>
      <c r="Q27" s="3">
        <f t="shared" si="10"/>
        <v>0</v>
      </c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</row>
    <row r="28" spans="1:30" ht="13.5" customHeight="1">
      <c r="A28" s="15"/>
      <c r="B28" s="16"/>
      <c r="C28" s="16"/>
      <c r="D28" s="16"/>
      <c r="E28" s="16"/>
      <c r="F28" s="16"/>
      <c r="G28" s="17"/>
      <c r="H28" s="3"/>
      <c r="I28" s="10"/>
      <c r="J28" s="4"/>
      <c r="K28" s="3" t="str">
        <f t="shared" si="6"/>
        <v/>
      </c>
      <c r="L28" s="3" t="str">
        <f t="shared" si="1"/>
        <v/>
      </c>
      <c r="M28" s="3" t="str">
        <f t="shared" si="7"/>
        <v/>
      </c>
      <c r="N28" s="3" t="str">
        <f t="shared" si="8"/>
        <v xml:space="preserve"> </v>
      </c>
      <c r="O28" s="3" t="str">
        <f t="shared" si="9"/>
        <v xml:space="preserve"> </v>
      </c>
      <c r="P28" s="3"/>
      <c r="Q28" s="3">
        <f t="shared" si="10"/>
        <v>0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</row>
    <row r="29" spans="1:30" ht="13.5" customHeight="1">
      <c r="A29" s="15"/>
      <c r="B29" s="16"/>
      <c r="C29" s="16"/>
      <c r="D29" s="16"/>
      <c r="E29" s="16"/>
      <c r="F29" s="16"/>
      <c r="G29" s="17"/>
      <c r="H29" s="3"/>
      <c r="I29" s="10"/>
      <c r="J29" s="4"/>
      <c r="K29" s="3" t="str">
        <f t="shared" si="6"/>
        <v/>
      </c>
      <c r="L29" s="3" t="str">
        <f t="shared" si="1"/>
        <v/>
      </c>
      <c r="M29" s="3" t="str">
        <f t="shared" si="7"/>
        <v/>
      </c>
      <c r="N29" s="3" t="str">
        <f t="shared" si="8"/>
        <v xml:space="preserve"> </v>
      </c>
      <c r="O29" s="3" t="str">
        <f t="shared" si="9"/>
        <v xml:space="preserve"> </v>
      </c>
      <c r="P29" s="3"/>
      <c r="Q29" s="3">
        <f t="shared" si="10"/>
        <v>0</v>
      </c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</row>
    <row r="30" spans="1:30" ht="13.5" customHeight="1">
      <c r="A30" s="15"/>
      <c r="B30" s="16"/>
      <c r="C30" s="16"/>
      <c r="D30" s="16"/>
      <c r="E30" s="16"/>
      <c r="F30" s="16"/>
      <c r="G30" s="17"/>
      <c r="H30" s="3"/>
      <c r="I30" s="10"/>
      <c r="J30" s="4"/>
      <c r="K30" s="3" t="str">
        <f t="shared" si="6"/>
        <v/>
      </c>
      <c r="L30" s="3" t="str">
        <f t="shared" si="1"/>
        <v/>
      </c>
      <c r="M30" s="3" t="str">
        <f t="shared" si="7"/>
        <v/>
      </c>
      <c r="N30" s="3" t="str">
        <f t="shared" si="8"/>
        <v xml:space="preserve"> </v>
      </c>
      <c r="O30" s="3" t="str">
        <f t="shared" si="9"/>
        <v xml:space="preserve"> </v>
      </c>
      <c r="P30" s="3"/>
      <c r="Q30" s="3">
        <f t="shared" si="10"/>
        <v>0</v>
      </c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</row>
    <row r="31" spans="1:30" ht="13.5" customHeight="1">
      <c r="A31" s="15"/>
      <c r="B31" s="16"/>
      <c r="C31" s="16"/>
      <c r="D31" s="16"/>
      <c r="E31" s="16"/>
      <c r="F31" s="16"/>
      <c r="G31" s="17"/>
      <c r="H31" s="3"/>
      <c r="I31" s="10"/>
      <c r="J31" s="4"/>
      <c r="K31" s="3" t="str">
        <f t="shared" si="6"/>
        <v/>
      </c>
      <c r="L31" s="3" t="str">
        <f t="shared" si="1"/>
        <v/>
      </c>
      <c r="M31" s="3" t="str">
        <f t="shared" si="7"/>
        <v/>
      </c>
      <c r="N31" s="3" t="str">
        <f t="shared" si="8"/>
        <v xml:space="preserve"> </v>
      </c>
      <c r="O31" s="3" t="str">
        <f t="shared" si="9"/>
        <v xml:space="preserve"> </v>
      </c>
      <c r="P31" s="3"/>
      <c r="Q31" s="3">
        <f t="shared" si="10"/>
        <v>0</v>
      </c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</row>
    <row r="32" spans="1:30">
      <c r="A32" s="3"/>
      <c r="B32" s="3"/>
      <c r="C32" s="3"/>
      <c r="D32" s="3"/>
      <c r="E32" s="3"/>
      <c r="F32" s="3"/>
      <c r="G32" s="3"/>
      <c r="H32" s="3"/>
      <c r="I32" s="10"/>
      <c r="J32" s="4"/>
      <c r="K32" s="3" t="str">
        <f t="shared" si="6"/>
        <v/>
      </c>
      <c r="L32" s="3" t="str">
        <f t="shared" si="1"/>
        <v/>
      </c>
      <c r="M32" s="3" t="str">
        <f t="shared" si="7"/>
        <v/>
      </c>
      <c r="N32" s="3" t="str">
        <f t="shared" si="8"/>
        <v xml:space="preserve"> </v>
      </c>
      <c r="O32" s="3" t="str">
        <f t="shared" si="9"/>
        <v xml:space="preserve"> </v>
      </c>
      <c r="P32" s="3"/>
      <c r="Q32" s="3">
        <f t="shared" si="10"/>
        <v>0</v>
      </c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</row>
    <row r="33" spans="1:30">
      <c r="A33" s="3"/>
      <c r="B33" s="3"/>
      <c r="C33" s="3"/>
      <c r="D33" s="3"/>
      <c r="E33" s="3"/>
      <c r="F33" s="3"/>
      <c r="G33" s="3"/>
      <c r="H33" s="3"/>
      <c r="I33" s="3"/>
      <c r="J33" s="4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1:30">
      <c r="A34" s="3"/>
      <c r="B34" s="12"/>
      <c r="C34" s="3"/>
      <c r="D34" s="3"/>
      <c r="E34" s="3"/>
      <c r="F34" s="3"/>
      <c r="G34" s="3"/>
      <c r="H34" s="3"/>
      <c r="I34" s="3"/>
      <c r="J34" s="4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spans="1:30">
      <c r="A35" s="3"/>
      <c r="B35" s="3"/>
      <c r="C35" s="3"/>
      <c r="D35" s="3"/>
      <c r="E35" s="3"/>
      <c r="F35" s="3"/>
      <c r="G35" s="3"/>
      <c r="H35" s="3"/>
      <c r="I35" s="3"/>
      <c r="J35" s="4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spans="1:30">
      <c r="A36" s="3"/>
      <c r="B36" s="3"/>
      <c r="C36" s="3"/>
      <c r="D36" s="3"/>
      <c r="E36" s="3"/>
      <c r="F36" s="3"/>
      <c r="G36" s="3"/>
      <c r="H36" s="3"/>
      <c r="I36" s="3"/>
      <c r="J36" s="4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spans="1:30">
      <c r="A37" s="3"/>
      <c r="B37" s="3"/>
      <c r="C37" s="3"/>
      <c r="D37" s="3"/>
      <c r="E37" s="3"/>
      <c r="F37" s="3"/>
      <c r="G37" s="3"/>
      <c r="H37" s="3"/>
      <c r="I37" s="3"/>
      <c r="J37" s="4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1:30">
      <c r="A38" s="3"/>
      <c r="B38" s="3"/>
      <c r="C38" s="3"/>
      <c r="D38" s="3"/>
      <c r="E38" s="3"/>
      <c r="F38" s="3"/>
      <c r="G38" s="3"/>
      <c r="H38" s="3"/>
      <c r="I38" s="3"/>
      <c r="J38" s="4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1:30">
      <c r="A39" s="3"/>
      <c r="B39" s="3"/>
      <c r="C39" s="3"/>
      <c r="D39" s="3"/>
      <c r="E39" s="3"/>
      <c r="F39" s="3"/>
      <c r="G39" s="3"/>
      <c r="H39" s="3"/>
      <c r="I39" s="3"/>
      <c r="J39" s="4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 spans="1:30">
      <c r="A40" s="3"/>
      <c r="B40" s="3"/>
      <c r="C40" s="3"/>
      <c r="D40" s="3"/>
      <c r="E40" s="3"/>
      <c r="F40" s="3"/>
      <c r="G40" s="3"/>
      <c r="H40" s="3"/>
      <c r="I40" s="3"/>
      <c r="J40" s="4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 spans="1:30">
      <c r="A41" s="3"/>
      <c r="B41" s="3"/>
      <c r="C41" s="3"/>
      <c r="D41" s="3"/>
      <c r="E41" s="3"/>
      <c r="F41" s="3"/>
      <c r="G41" s="3"/>
      <c r="H41" s="3"/>
      <c r="I41" s="3"/>
      <c r="J41" s="4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13">
        <v>1</v>
      </c>
      <c r="Z41" s="3"/>
      <c r="AA41" s="3"/>
      <c r="AB41" s="3"/>
      <c r="AC41" s="3"/>
      <c r="AD41" s="3"/>
    </row>
    <row r="42" spans="1:30">
      <c r="A42" s="3"/>
      <c r="B42" s="3"/>
      <c r="C42" s="3"/>
      <c r="D42" s="3"/>
      <c r="E42" s="3"/>
      <c r="F42" s="3"/>
      <c r="G42" s="3"/>
      <c r="H42" s="3"/>
      <c r="I42" s="3"/>
      <c r="J42" s="4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 t="s">
        <v>5</v>
      </c>
      <c r="Z42" s="3"/>
      <c r="AA42" s="3"/>
      <c r="AB42" s="3"/>
      <c r="AC42" s="3"/>
      <c r="AD42" s="3"/>
    </row>
    <row r="43" spans="1:30">
      <c r="A43" s="3"/>
      <c r="B43" s="3"/>
      <c r="C43" s="3"/>
      <c r="D43" s="3"/>
      <c r="E43" s="3"/>
      <c r="F43" s="3"/>
      <c r="G43" s="3"/>
      <c r="H43" s="3"/>
      <c r="I43" s="3"/>
      <c r="J43" s="4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 t="s">
        <v>6</v>
      </c>
      <c r="Z43" s="3"/>
      <c r="AA43" s="3"/>
      <c r="AB43" s="3"/>
      <c r="AC43" s="3"/>
      <c r="AD43" s="3"/>
    </row>
    <row r="44" spans="1:30">
      <c r="A44" s="3"/>
      <c r="B44" s="3"/>
      <c r="C44" s="3"/>
      <c r="D44" s="3"/>
      <c r="E44" s="3"/>
      <c r="F44" s="3"/>
      <c r="G44" s="3"/>
      <c r="H44" s="3"/>
      <c r="I44" s="3"/>
      <c r="J44" s="4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</row>
    <row r="45" spans="1:30" ht="21" customHeight="1">
      <c r="A45" s="3"/>
      <c r="B45" s="3"/>
      <c r="C45" s="3"/>
      <c r="D45" s="3"/>
      <c r="E45" s="3"/>
      <c r="F45" s="3"/>
      <c r="G45" s="3"/>
      <c r="H45" s="3"/>
      <c r="I45" s="3"/>
      <c r="J45" s="4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>
        <v>1</v>
      </c>
      <c r="Z45" s="3"/>
      <c r="AA45" s="3"/>
      <c r="AB45" s="3"/>
      <c r="AC45" s="3"/>
      <c r="AD45" s="3"/>
    </row>
    <row r="46" spans="1:30">
      <c r="A46" s="3"/>
      <c r="B46" s="3"/>
      <c r="C46" s="3"/>
      <c r="D46" s="3"/>
      <c r="E46" s="3"/>
      <c r="F46" s="3"/>
      <c r="G46" s="3"/>
      <c r="H46" s="3"/>
      <c r="I46" s="3"/>
      <c r="J46" s="4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 t="s">
        <v>7</v>
      </c>
      <c r="Z46" s="3"/>
      <c r="AA46" s="3"/>
      <c r="AB46" s="3"/>
      <c r="AC46" s="3"/>
      <c r="AD46" s="3"/>
    </row>
    <row r="47" spans="1:30">
      <c r="A47" s="3"/>
      <c r="B47" s="3"/>
      <c r="C47" s="3"/>
      <c r="D47" s="3"/>
      <c r="E47" s="3"/>
      <c r="F47" s="3"/>
      <c r="G47" s="3"/>
      <c r="H47" s="3"/>
      <c r="I47" s="3"/>
      <c r="J47" s="4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 t="s">
        <v>8</v>
      </c>
      <c r="Z47" s="3"/>
      <c r="AA47" s="3"/>
      <c r="AB47" s="3"/>
      <c r="AC47" s="3"/>
      <c r="AD47" s="3"/>
    </row>
    <row r="48" spans="1:30">
      <c r="A48" s="3"/>
      <c r="B48" s="3"/>
      <c r="C48" s="3"/>
      <c r="D48" s="3"/>
      <c r="E48" s="3"/>
      <c r="F48" s="3"/>
      <c r="G48" s="3"/>
      <c r="H48" s="3"/>
      <c r="I48" s="3"/>
      <c r="J48" s="4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50" spans="25:25">
      <c r="Y50" s="5" t="s">
        <v>9</v>
      </c>
    </row>
    <row r="51" spans="25:25">
      <c r="Y51" s="5" t="s">
        <v>10</v>
      </c>
    </row>
    <row r="52" spans="25:25">
      <c r="Y52" s="5" t="s">
        <v>11</v>
      </c>
    </row>
    <row r="54" spans="25:25">
      <c r="Y54" s="5" t="s">
        <v>12</v>
      </c>
    </row>
    <row r="55" spans="25:25">
      <c r="Y55" s="5" t="s">
        <v>13</v>
      </c>
    </row>
    <row r="56" spans="25:25">
      <c r="Y56" s="5" t="s">
        <v>14</v>
      </c>
    </row>
    <row r="57" spans="25:25">
      <c r="Y57" s="5" t="s">
        <v>15</v>
      </c>
    </row>
    <row r="58" spans="25:25">
      <c r="Y58" s="5" t="s">
        <v>16</v>
      </c>
    </row>
    <row r="59" spans="25:25">
      <c r="Y59" s="5" t="s">
        <v>17</v>
      </c>
    </row>
  </sheetData>
  <sheetProtection algorithmName="SHA-512" hashValue="FCKRMzTPGpRX5OPrfPPsbf3Ha2rpMn3D5B08VQEAwtOzOENSpUAjuSHsQonUO/j1Hxca73+JNO6KjzqWiiApzQ==" saltValue="yjL8vKcQCkYHh/rWnyPnGA==" spinCount="100000" sheet="1" objects="1" scenarios="1" selectLockedCells="1" sort="0"/>
  <sortState ref="A2:G31">
    <sortCondition descending="1" ref="G2"/>
  </sortState>
  <phoneticPr fontId="15" type="noConversion"/>
  <dataValidations count="7">
    <dataValidation type="custom" allowBlank="1" showErrorMessage="1" errorTitle="Dubbele Productgroep/leverancier" error="U heeft voor de tweede maal een Productgroep/leverancier met dezelfde naam vermeld!!!!!!!!_x000a_Vul opnieuw een naam in." sqref="A2:A21">
      <formula1>COUNTIF($A$2:$A$21,A2)=1</formula1>
    </dataValidation>
    <dataValidation type="list" allowBlank="1" showErrorMessage="1" sqref="F2:F31">
      <formula1>$Y$57:$Y$59</formula1>
    </dataValidation>
    <dataValidation type="list" allowBlank="1" showErrorMessage="1" sqref="E2:E31">
      <formula1>$Y$54:$Y$56</formula1>
    </dataValidation>
    <dataValidation type="list" allowBlank="1" showErrorMessage="1" sqref="D2:D31">
      <formula1>$Y$50:$Y$52</formula1>
    </dataValidation>
    <dataValidation type="list" allowBlank="1" showErrorMessage="1" sqref="C2:C31">
      <formula1>$Y$45:$Y$47</formula1>
    </dataValidation>
    <dataValidation type="list" allowBlank="1" showErrorMessage="1" sqref="B2:B31">
      <formula1>$Y$41:$Y$43</formula1>
    </dataValidation>
    <dataValidation type="whole" errorStyle="warning" operator="lessThanOrEqual" allowBlank="1" showErrorMessage="1" errorTitle="Overschrijden maximale waarde." error="U heeft een waarde ingevuld welke groter is dan de aanbevolen maximum van 1000,voor een goede werking van dit bestand wordt u geadviseerd deze niet te overschrijden." sqref="J3:J22">
      <formula1>1000</formula1>
    </dataValidation>
  </dataValidations>
  <hyperlinks>
    <hyperlink ref="AE11" r:id="rId1"/>
  </hyperlinks>
  <pageMargins left="0.75" right="0.75" top="1" bottom="1" header="0.5" footer="0.5"/>
  <pageSetup paperSize="9" scale="79" orientation="landscape" r:id="rId2"/>
  <headerFooter alignWithMargins="0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T57"/>
  <sheetViews>
    <sheetView showGridLines="0" zoomScale="90" zoomScaleNormal="90" workbookViewId="0">
      <selection activeCell="A2" sqref="A2"/>
    </sheetView>
  </sheetViews>
  <sheetFormatPr defaultRowHeight="12.75"/>
  <cols>
    <col min="1" max="1" width="22.7109375" style="26" customWidth="1"/>
    <col min="2" max="2" width="15.7109375" style="26" hidden="1" customWidth="1"/>
    <col min="3" max="5" width="22.7109375" style="26" customWidth="1"/>
    <col min="6" max="16384" width="9.140625" style="26"/>
  </cols>
  <sheetData>
    <row r="1" spans="1:20" ht="27" customHeight="1">
      <c r="A1" s="18" t="s">
        <v>24</v>
      </c>
      <c r="B1" s="2"/>
      <c r="C1" s="18" t="s">
        <v>23</v>
      </c>
      <c r="D1" s="18" t="s">
        <v>2</v>
      </c>
      <c r="E1" s="18" t="s">
        <v>3</v>
      </c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</row>
    <row r="2" spans="1:20">
      <c r="A2" s="8">
        <f>IF(Gegevens!A2=0," ",Gegevens!A2)</f>
        <v>4</v>
      </c>
      <c r="B2" s="19" t="e">
        <v>#REF!</v>
      </c>
      <c r="C2" s="20">
        <f>Gegevens!Q3</f>
        <v>3</v>
      </c>
      <c r="D2" s="9">
        <f>Gegevens!G2</f>
        <v>159874</v>
      </c>
      <c r="E2" s="21">
        <f t="shared" ref="E2:E31" si="0">IF(ISERROR(D2/$C$33),0,D2/$C$33)</f>
        <v>0.31839545610247666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</row>
    <row r="3" spans="1:20">
      <c r="A3" s="8">
        <f>IF(Gegevens!A3=0," ",Gegevens!A3)</f>
        <v>2</v>
      </c>
      <c r="B3" s="19" t="e">
        <v>#REF!</v>
      </c>
      <c r="C3" s="20">
        <f>Gegevens!Q4</f>
        <v>4</v>
      </c>
      <c r="D3" s="9">
        <f>Gegevens!G3</f>
        <v>150000</v>
      </c>
      <c r="E3" s="21">
        <f t="shared" si="0"/>
        <v>0.29873099075128851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</row>
    <row r="4" spans="1:20">
      <c r="A4" s="8">
        <f>IF(Gegevens!A4=0," ",Gegevens!A4)</f>
        <v>6</v>
      </c>
      <c r="B4" s="19" t="e">
        <v>#REF!</v>
      </c>
      <c r="C4" s="20">
        <f>Gegevens!Q5</f>
        <v>4</v>
      </c>
      <c r="D4" s="9">
        <f>Gegevens!G4</f>
        <v>85000</v>
      </c>
      <c r="E4" s="21">
        <f t="shared" si="0"/>
        <v>0.16928089475906349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</row>
    <row r="5" spans="1:20">
      <c r="A5" s="8">
        <f>IF(Gegevens!A5=0," ",Gegevens!A5)</f>
        <v>7</v>
      </c>
      <c r="B5" s="19" t="e">
        <v>#REF!</v>
      </c>
      <c r="C5" s="20">
        <f>Gegevens!Q6</f>
        <v>1</v>
      </c>
      <c r="D5" s="9">
        <f>Gegevens!G5</f>
        <v>74250</v>
      </c>
      <c r="E5" s="21">
        <f t="shared" si="0"/>
        <v>0.14787184042188781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</row>
    <row r="6" spans="1:20">
      <c r="A6" s="8">
        <f>IF(Gegevens!A6=0," ",Gegevens!A6)</f>
        <v>5</v>
      </c>
      <c r="B6" s="19" t="e">
        <v>#REF!</v>
      </c>
      <c r="C6" s="20">
        <f>Gegevens!Q7</f>
        <v>1</v>
      </c>
      <c r="D6" s="9">
        <f>Gegevens!G6</f>
        <v>13000</v>
      </c>
      <c r="E6" s="21">
        <f t="shared" si="0"/>
        <v>2.5890019198445007E-2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</row>
    <row r="7" spans="1:20">
      <c r="A7" s="8">
        <f>IF(Gegevens!A7=0," ",Gegevens!A7)</f>
        <v>1</v>
      </c>
      <c r="B7" s="19" t="e">
        <v>#REF!</v>
      </c>
      <c r="C7" s="20">
        <f>Gegevens!Q8</f>
        <v>0</v>
      </c>
      <c r="D7" s="9">
        <f>Gegevens!G7</f>
        <v>10000</v>
      </c>
      <c r="E7" s="21">
        <f t="shared" si="0"/>
        <v>1.9915399383419234E-2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</row>
    <row r="8" spans="1:20">
      <c r="A8" s="8">
        <f>IF(Gegevens!A8=0," ",Gegevens!A8)</f>
        <v>3</v>
      </c>
      <c r="B8" s="19" t="e">
        <v>#REF!</v>
      </c>
      <c r="C8" s="20">
        <f>Gegevens!Q9</f>
        <v>2</v>
      </c>
      <c r="D8" s="9">
        <f>Gegevens!G8</f>
        <v>10000</v>
      </c>
      <c r="E8" s="21">
        <f t="shared" si="0"/>
        <v>1.9915399383419234E-2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</row>
    <row r="9" spans="1:20">
      <c r="A9" s="8" t="str">
        <f>IF(Gegevens!A9=0," ",Gegevens!A9)</f>
        <v xml:space="preserve"> </v>
      </c>
      <c r="B9" s="19" t="e">
        <v>#REF!</v>
      </c>
      <c r="C9" s="20">
        <f>Gegevens!Q10</f>
        <v>0</v>
      </c>
      <c r="D9" s="9">
        <f>Gegevens!G9</f>
        <v>0</v>
      </c>
      <c r="E9" s="21">
        <f t="shared" si="0"/>
        <v>0</v>
      </c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</row>
    <row r="10" spans="1:20">
      <c r="A10" s="8" t="str">
        <f>IF(Gegevens!A10=0," ",Gegevens!A10)</f>
        <v xml:space="preserve"> </v>
      </c>
      <c r="B10" s="19" t="e">
        <v>#REF!</v>
      </c>
      <c r="C10" s="20">
        <f>Gegevens!Q11</f>
        <v>0</v>
      </c>
      <c r="D10" s="9">
        <f>Gegevens!G10</f>
        <v>0</v>
      </c>
      <c r="E10" s="21">
        <f t="shared" si="0"/>
        <v>0</v>
      </c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</row>
    <row r="11" spans="1:20">
      <c r="A11" s="8" t="str">
        <f>IF(Gegevens!A11=0," ",Gegevens!A11)</f>
        <v xml:space="preserve"> </v>
      </c>
      <c r="B11" s="19" t="e">
        <v>#REF!</v>
      </c>
      <c r="C11" s="20">
        <f>Gegevens!Q12</f>
        <v>0</v>
      </c>
      <c r="D11" s="9">
        <f>Gegevens!G11</f>
        <v>0</v>
      </c>
      <c r="E11" s="21">
        <f t="shared" si="0"/>
        <v>0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</row>
    <row r="12" spans="1:20">
      <c r="A12" s="8" t="str">
        <f>IF(Gegevens!A12=0," ",Gegevens!A12)</f>
        <v xml:space="preserve"> </v>
      </c>
      <c r="B12" s="19" t="e">
        <v>#REF!</v>
      </c>
      <c r="C12" s="20">
        <f>Gegevens!Q13</f>
        <v>0</v>
      </c>
      <c r="D12" s="9">
        <f>Gegevens!G12</f>
        <v>0</v>
      </c>
      <c r="E12" s="21">
        <f t="shared" si="0"/>
        <v>0</v>
      </c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</row>
    <row r="13" spans="1:20">
      <c r="A13" s="8" t="str">
        <f>IF(Gegevens!A13=0," ",Gegevens!A13)</f>
        <v xml:space="preserve"> </v>
      </c>
      <c r="B13" s="19" t="e">
        <v>#REF!</v>
      </c>
      <c r="C13" s="20">
        <f>Gegevens!Q14</f>
        <v>0</v>
      </c>
      <c r="D13" s="9">
        <f>Gegevens!G13</f>
        <v>0</v>
      </c>
      <c r="E13" s="21">
        <f t="shared" si="0"/>
        <v>0</v>
      </c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</row>
    <row r="14" spans="1:20">
      <c r="A14" s="8" t="str">
        <f>IF(Gegevens!A14=0," ",Gegevens!A14)</f>
        <v xml:space="preserve"> </v>
      </c>
      <c r="B14" s="19" t="e">
        <v>#REF!</v>
      </c>
      <c r="C14" s="20">
        <f>Gegevens!Q15</f>
        <v>0</v>
      </c>
      <c r="D14" s="9">
        <f>Gegevens!G14</f>
        <v>0</v>
      </c>
      <c r="E14" s="21">
        <f t="shared" si="0"/>
        <v>0</v>
      </c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</row>
    <row r="15" spans="1:20">
      <c r="A15" s="8" t="str">
        <f>IF(Gegevens!A15=0," ",Gegevens!A15)</f>
        <v xml:space="preserve"> </v>
      </c>
      <c r="B15" s="19" t="e">
        <v>#REF!</v>
      </c>
      <c r="C15" s="20">
        <f>Gegevens!Q16</f>
        <v>0</v>
      </c>
      <c r="D15" s="9">
        <f>Gegevens!G15</f>
        <v>0</v>
      </c>
      <c r="E15" s="21">
        <f t="shared" si="0"/>
        <v>0</v>
      </c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</row>
    <row r="16" spans="1:20">
      <c r="A16" s="8" t="str">
        <f>IF(Gegevens!A16=0," ",Gegevens!A16)</f>
        <v xml:space="preserve"> </v>
      </c>
      <c r="B16" s="19" t="e">
        <v>#REF!</v>
      </c>
      <c r="C16" s="20">
        <f>Gegevens!Q17</f>
        <v>0</v>
      </c>
      <c r="D16" s="9">
        <f>Gegevens!G16</f>
        <v>0</v>
      </c>
      <c r="E16" s="21">
        <f t="shared" si="0"/>
        <v>0</v>
      </c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</row>
    <row r="17" spans="1:20">
      <c r="A17" s="8" t="str">
        <f>IF(Gegevens!A17=0," ",Gegevens!A17)</f>
        <v xml:space="preserve"> </v>
      </c>
      <c r="B17" s="19" t="e">
        <v>#REF!</v>
      </c>
      <c r="C17" s="20">
        <f>Gegevens!Q18</f>
        <v>0</v>
      </c>
      <c r="D17" s="9">
        <f>Gegevens!G17</f>
        <v>0</v>
      </c>
      <c r="E17" s="21">
        <f t="shared" si="0"/>
        <v>0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</row>
    <row r="18" spans="1:20">
      <c r="A18" s="8" t="str">
        <f>IF(Gegevens!A18=0," ",Gegevens!A18)</f>
        <v xml:space="preserve"> </v>
      </c>
      <c r="B18" s="19" t="e">
        <v>#REF!</v>
      </c>
      <c r="C18" s="20">
        <f>Gegevens!Q19</f>
        <v>0</v>
      </c>
      <c r="D18" s="9">
        <f>Gegevens!G18</f>
        <v>0</v>
      </c>
      <c r="E18" s="21">
        <f t="shared" si="0"/>
        <v>0</v>
      </c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>
      <c r="A19" s="8" t="str">
        <f>IF(Gegevens!A19=0," ",Gegevens!A19)</f>
        <v xml:space="preserve"> </v>
      </c>
      <c r="B19" s="19" t="e">
        <v>#REF!</v>
      </c>
      <c r="C19" s="20">
        <f>Gegevens!Q20</f>
        <v>0</v>
      </c>
      <c r="D19" s="9">
        <f>Gegevens!G19</f>
        <v>0</v>
      </c>
      <c r="E19" s="21">
        <f t="shared" si="0"/>
        <v>0</v>
      </c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</row>
    <row r="20" spans="1:20">
      <c r="A20" s="8" t="str">
        <f>IF(Gegevens!A20=0," ",Gegevens!A20)</f>
        <v xml:space="preserve"> </v>
      </c>
      <c r="B20" s="19" t="e">
        <v>#REF!</v>
      </c>
      <c r="C20" s="20">
        <f>Gegevens!Q21</f>
        <v>0</v>
      </c>
      <c r="D20" s="9">
        <f>Gegevens!G20</f>
        <v>0</v>
      </c>
      <c r="E20" s="21">
        <f t="shared" si="0"/>
        <v>0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</row>
    <row r="21" spans="1:20">
      <c r="A21" s="8" t="str">
        <f>IF(Gegevens!A21=0," ",Gegevens!A21)</f>
        <v xml:space="preserve"> </v>
      </c>
      <c r="B21" s="19" t="e">
        <v>#REF!</v>
      </c>
      <c r="C21" s="20">
        <f>Gegevens!Q22</f>
        <v>0</v>
      </c>
      <c r="D21" s="9">
        <f>Gegevens!G21</f>
        <v>0</v>
      </c>
      <c r="E21" s="21">
        <f t="shared" si="0"/>
        <v>0</v>
      </c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</row>
    <row r="22" spans="1:20">
      <c r="A22" s="8" t="str">
        <f>IF(Gegevens!A22=0," ",Gegevens!A22)</f>
        <v xml:space="preserve"> </v>
      </c>
      <c r="B22" s="19" t="e">
        <v>#REF!</v>
      </c>
      <c r="C22" s="20">
        <f>Gegevens!Q23</f>
        <v>0</v>
      </c>
      <c r="D22" s="9">
        <f>Gegevens!G22</f>
        <v>0</v>
      </c>
      <c r="E22" s="21">
        <f t="shared" si="0"/>
        <v>0</v>
      </c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</row>
    <row r="23" spans="1:20">
      <c r="A23" s="8" t="str">
        <f>IF(Gegevens!A23=0," ",Gegevens!A23)</f>
        <v xml:space="preserve"> </v>
      </c>
      <c r="B23" s="19" t="e">
        <v>#REF!</v>
      </c>
      <c r="C23" s="20">
        <f>Gegevens!Q24</f>
        <v>0</v>
      </c>
      <c r="D23" s="9">
        <f>Gegevens!G23</f>
        <v>0</v>
      </c>
      <c r="E23" s="21">
        <f t="shared" si="0"/>
        <v>0</v>
      </c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>
      <c r="A24" s="8" t="str">
        <f>IF(Gegevens!A24=0," ",Gegevens!A24)</f>
        <v xml:space="preserve"> </v>
      </c>
      <c r="B24" s="19" t="e">
        <v>#REF!</v>
      </c>
      <c r="C24" s="20">
        <f>Gegevens!Q25</f>
        <v>0</v>
      </c>
      <c r="D24" s="9">
        <f>Gegevens!G24</f>
        <v>0</v>
      </c>
      <c r="E24" s="21">
        <f t="shared" si="0"/>
        <v>0</v>
      </c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</row>
    <row r="25" spans="1:20">
      <c r="A25" s="8" t="str">
        <f>IF(Gegevens!A25=0," ",Gegevens!A25)</f>
        <v xml:space="preserve"> </v>
      </c>
      <c r="B25" s="19" t="e">
        <v>#REF!</v>
      </c>
      <c r="C25" s="20">
        <f>Gegevens!Q26</f>
        <v>0</v>
      </c>
      <c r="D25" s="9">
        <f>Gegevens!G25</f>
        <v>0</v>
      </c>
      <c r="E25" s="21">
        <f t="shared" si="0"/>
        <v>0</v>
      </c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</row>
    <row r="26" spans="1:20">
      <c r="A26" s="8" t="str">
        <f>IF(Gegevens!A26=0," ",Gegevens!A26)</f>
        <v xml:space="preserve"> </v>
      </c>
      <c r="B26" s="19" t="e">
        <v>#REF!</v>
      </c>
      <c r="C26" s="20">
        <f>Gegevens!Q27</f>
        <v>0</v>
      </c>
      <c r="D26" s="9">
        <f>Gegevens!G26</f>
        <v>0</v>
      </c>
      <c r="E26" s="21">
        <f t="shared" si="0"/>
        <v>0</v>
      </c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</row>
    <row r="27" spans="1:20">
      <c r="A27" s="8" t="str">
        <f>IF(Gegevens!A27=0," ",Gegevens!A27)</f>
        <v xml:space="preserve"> </v>
      </c>
      <c r="B27" s="19" t="e">
        <v>#REF!</v>
      </c>
      <c r="C27" s="20">
        <f>Gegevens!Q28</f>
        <v>0</v>
      </c>
      <c r="D27" s="9">
        <f>Gegevens!G27</f>
        <v>0</v>
      </c>
      <c r="E27" s="21">
        <f t="shared" si="0"/>
        <v>0</v>
      </c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</row>
    <row r="28" spans="1:20">
      <c r="A28" s="8" t="str">
        <f>IF(Gegevens!A28=0," ",Gegevens!A28)</f>
        <v xml:space="preserve"> </v>
      </c>
      <c r="B28" s="19" t="e">
        <v>#REF!</v>
      </c>
      <c r="C28" s="20">
        <f>Gegevens!Q29</f>
        <v>0</v>
      </c>
      <c r="D28" s="9">
        <f>Gegevens!G28</f>
        <v>0</v>
      </c>
      <c r="E28" s="21">
        <f t="shared" si="0"/>
        <v>0</v>
      </c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</row>
    <row r="29" spans="1:20">
      <c r="A29" s="8" t="str">
        <f>IF(Gegevens!A29=0," ",Gegevens!A29)</f>
        <v xml:space="preserve"> </v>
      </c>
      <c r="B29" s="19" t="e">
        <v>#REF!</v>
      </c>
      <c r="C29" s="20">
        <f>Gegevens!Q30</f>
        <v>0</v>
      </c>
      <c r="D29" s="9">
        <f>Gegevens!G29</f>
        <v>0</v>
      </c>
      <c r="E29" s="21">
        <f t="shared" si="0"/>
        <v>0</v>
      </c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</row>
    <row r="30" spans="1:20">
      <c r="A30" s="8" t="str">
        <f>IF(Gegevens!A30=0," ",Gegevens!A30)</f>
        <v xml:space="preserve"> </v>
      </c>
      <c r="B30" s="19" t="e">
        <v>#REF!</v>
      </c>
      <c r="C30" s="20">
        <f>Gegevens!Q31</f>
        <v>0</v>
      </c>
      <c r="D30" s="9">
        <f>Gegevens!G30</f>
        <v>0</v>
      </c>
      <c r="E30" s="21">
        <f t="shared" si="0"/>
        <v>0</v>
      </c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</row>
    <row r="31" spans="1:20" ht="13.5" thickBot="1">
      <c r="A31" s="8" t="str">
        <f>IF(Gegevens!A31=0," ",Gegevens!A31)</f>
        <v xml:space="preserve"> </v>
      </c>
      <c r="B31" s="19" t="e">
        <v>#REF!</v>
      </c>
      <c r="C31" s="22">
        <f>Gegevens!Q32</f>
        <v>0</v>
      </c>
      <c r="D31" s="23">
        <f>Gegevens!G31</f>
        <v>0</v>
      </c>
      <c r="E31" s="24">
        <f t="shared" si="0"/>
        <v>0</v>
      </c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</row>
    <row r="32" spans="1:20" ht="15.75">
      <c r="A32" s="25"/>
      <c r="C32" s="36" t="s">
        <v>4</v>
      </c>
      <c r="D32" s="37"/>
      <c r="E32" s="38">
        <f>IF(ISERROR(SUM(E2:E31))," ",SUM(E2:E31))</f>
        <v>1</v>
      </c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</row>
    <row r="33" spans="1:20" ht="16.5" thickBot="1">
      <c r="A33" s="25"/>
      <c r="C33" s="40">
        <f>SUM(D2:D31)</f>
        <v>502124</v>
      </c>
      <c r="D33" s="41"/>
      <c r="E33" s="39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</row>
    <row r="34" spans="1:20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</row>
    <row r="35" spans="1:20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</row>
    <row r="36" spans="1:20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</row>
    <row r="37" spans="1:20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</row>
    <row r="38" spans="1:20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</row>
    <row r="39" spans="1:20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</row>
    <row r="40" spans="1:20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</row>
    <row r="41" spans="1:20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</row>
    <row r="42" spans="1:20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</row>
    <row r="43" spans="1:20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</row>
    <row r="44" spans="1:20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</row>
    <row r="45" spans="1:20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</row>
    <row r="46" spans="1:20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</row>
    <row r="47" spans="1:20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</row>
    <row r="48" spans="1:20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</row>
    <row r="49" spans="1:20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</row>
    <row r="50" spans="1:20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</row>
    <row r="51" spans="1:20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</row>
    <row r="52" spans="1:20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</row>
    <row r="53" spans="1:20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</row>
    <row r="54" spans="1:20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</row>
    <row r="55" spans="1:20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</row>
    <row r="56" spans="1:20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</row>
    <row r="57" spans="1:20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</row>
  </sheetData>
  <sheetProtection algorithmName="SHA-512" hashValue="pCJ1tg88CtHlI8zodvKT3OulOhcsGR0IklD2mpRrqc8qQbTTqHqCtEE+d5ZJpK6hBTDprMJzDe7aqUuE4dw9zw==" saltValue="eau1jbIt9nLFKo1xi97uVw==" spinCount="100000" sheet="1" objects="1" scenarios="1" selectLockedCells="1"/>
  <mergeCells count="3">
    <mergeCell ref="C32:D32"/>
    <mergeCell ref="E32:E33"/>
    <mergeCell ref="C33:D33"/>
  </mergeCells>
  <phoneticPr fontId="15" type="noConversion"/>
  <dataValidations count="1">
    <dataValidation type="whole" errorStyle="warning" operator="lessThanOrEqual" allowBlank="1" showErrorMessage="1" errorTitle="Overschrijden maximale waarde." error="U heeft een waarde ingevuld welke groter is dan de aanbevolen maximum van 1000,voor een goede werking van dit bestand wordt u geadviseerd deze niet te overschrijden." sqref="D2:D31">
      <formula1>1000</formula1>
    </dataValidation>
  </dataValidations>
  <pageMargins left="0.75" right="0.75" top="1" bottom="1" header="0.5" footer="0.5"/>
  <pageSetup paperSize="9" scale="93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autoPageBreaks="0" fitToPage="1"/>
  </sheetPr>
  <dimension ref="A1:AB72"/>
  <sheetViews>
    <sheetView showGridLines="0" zoomScale="80" zoomScaleNormal="80" workbookViewId="0">
      <selection activeCell="B2" sqref="B2"/>
    </sheetView>
  </sheetViews>
  <sheetFormatPr defaultRowHeight="12.75"/>
  <cols>
    <col min="1" max="16384" width="9.140625" style="1"/>
  </cols>
  <sheetData>
    <row r="1" spans="1:28" ht="15.75">
      <c r="A1" s="27"/>
      <c r="B1" s="28"/>
      <c r="C1" s="28"/>
      <c r="D1" s="28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</row>
    <row r="2" spans="1:28" ht="15">
      <c r="A2" s="27"/>
      <c r="B2" s="30"/>
      <c r="C2" s="31"/>
      <c r="D2" s="30"/>
      <c r="E2" s="32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</row>
    <row r="3" spans="1:28" ht="15">
      <c r="A3" s="27"/>
      <c r="B3" s="30"/>
      <c r="C3" s="30"/>
      <c r="D3" s="30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</row>
    <row r="4" spans="1:28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</row>
    <row r="5" spans="1:28">
      <c r="A5" s="29"/>
      <c r="B5" s="33"/>
      <c r="C5" s="33"/>
      <c r="D5" s="33"/>
      <c r="E5" s="34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</row>
    <row r="6" spans="1:28">
      <c r="A6" s="29"/>
      <c r="B6" s="34"/>
      <c r="C6" s="34"/>
      <c r="D6" s="34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</row>
    <row r="7" spans="1:28">
      <c r="A7" s="29"/>
      <c r="B7" s="34"/>
      <c r="C7" s="34"/>
      <c r="D7" s="34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</row>
    <row r="8" spans="1:28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</row>
    <row r="9" spans="1:28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</row>
    <row r="10" spans="1:28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</row>
    <row r="11" spans="1:28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</row>
    <row r="12" spans="1:28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</row>
    <row r="13" spans="1:28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</row>
    <row r="14" spans="1:28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</row>
    <row r="15" spans="1:28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</row>
    <row r="16" spans="1:28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</row>
    <row r="17" spans="1:28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</row>
    <row r="18" spans="1:28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>
        <f>Gegevens!A30</f>
        <v>0</v>
      </c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</row>
    <row r="19" spans="1:28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>
        <f>Gegevens!B23</f>
        <v>0</v>
      </c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</row>
    <row r="20" spans="1:28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</row>
    <row r="21" spans="1:28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</row>
    <row r="22" spans="1:28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</row>
    <row r="23" spans="1:28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</row>
    <row r="24" spans="1:28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</row>
    <row r="25" spans="1:28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</row>
    <row r="26" spans="1:28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</row>
    <row r="27" spans="1:28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</row>
    <row r="28" spans="1:28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</row>
    <row r="29" spans="1:28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</row>
    <row r="30" spans="1:28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</row>
    <row r="31" spans="1:28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</row>
    <row r="32" spans="1:28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</row>
    <row r="33" spans="1:28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</row>
    <row r="34" spans="1:28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</row>
    <row r="35" spans="1:28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</row>
    <row r="36" spans="1:28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</row>
    <row r="37" spans="1:28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</row>
    <row r="38" spans="1:28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</row>
    <row r="39" spans="1:28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</row>
    <row r="40" spans="1:28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</row>
    <row r="41" spans="1:28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</row>
    <row r="42" spans="1:28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</row>
    <row r="43" spans="1:28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</row>
    <row r="44" spans="1:28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</row>
    <row r="45" spans="1:28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</row>
    <row r="46" spans="1:28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</row>
    <row r="47" spans="1:28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</row>
    <row r="48" spans="1:28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</row>
    <row r="49" spans="1:28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</row>
    <row r="50" spans="1:28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</row>
    <row r="51" spans="1:28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</row>
    <row r="52" spans="1:28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</row>
    <row r="53" spans="1:28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</row>
    <row r="54" spans="1:28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</row>
    <row r="55" spans="1:28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</row>
    <row r="56" spans="1:28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</row>
    <row r="57" spans="1:28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</row>
    <row r="58" spans="1:28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</row>
    <row r="59" spans="1:28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</row>
    <row r="60" spans="1:28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</row>
    <row r="61" spans="1:28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</row>
    <row r="62" spans="1:28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</row>
    <row r="63" spans="1:28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</row>
    <row r="64" spans="1:28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</row>
    <row r="65" spans="1:28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</row>
    <row r="66" spans="1:28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</row>
    <row r="67" spans="1:28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</row>
    <row r="68" spans="1:28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</row>
    <row r="69" spans="1:28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</row>
    <row r="70" spans="1:28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</row>
    <row r="71" spans="1:28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</row>
    <row r="72" spans="1:28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</row>
  </sheetData>
  <sheetProtection algorithmName="SHA-512" hashValue="k7CQlLcSJ+1M02nEJ7UTFxs9KAz2ay+OUQ5HZv0AgSvkO0oYDp3ZXz4S0VHLLibVc7Tz+bsamsXey3LuVqMvUw==" saltValue="Vtt2ePD4BGxAhMv6i84Uig==" spinCount="100000" sheet="1" objects="1" scenarios="1" selectLockedCells="1"/>
  <phoneticPr fontId="15" type="noConversion"/>
  <pageMargins left="0.75" right="0.75" top="1" bottom="1" header="0.5" footer="0.5"/>
  <pageSetup paperSize="9" scale="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3</vt:i4>
      </vt:variant>
    </vt:vector>
  </HeadingPairs>
  <TitlesOfParts>
    <vt:vector size="6" baseType="lpstr">
      <vt:lpstr>Gegevens</vt:lpstr>
      <vt:lpstr>resultaten</vt:lpstr>
      <vt:lpstr>Kralic-matrix</vt:lpstr>
      <vt:lpstr>Gegevens!Afdrukbereik</vt:lpstr>
      <vt:lpstr>'Kralic-matrix'!Afdrukbereik</vt:lpstr>
      <vt:lpstr>resultaten!Afdrukbereik</vt:lpstr>
    </vt:vector>
  </TitlesOfParts>
  <Company>Jarno Baaijens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Jarno Baaijens</dc:creator>
  <cp:lastModifiedBy>Jarno Baaijens</cp:lastModifiedBy>
  <cp:lastPrinted>2006-06-20T10:00:39Z</cp:lastPrinted>
  <dcterms:created xsi:type="dcterms:W3CDTF">2006-06-15T09:04:02Z</dcterms:created>
  <dcterms:modified xsi:type="dcterms:W3CDTF">2021-05-04T08:29:15Z</dcterms:modified>
</cp:coreProperties>
</file>